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Projekt költségvetés" sheetId="1" r:id="rId1"/>
    <sheet name="Költségvetés (nyilvános)" sheetId="2" r:id="rId2"/>
    <sheet name="Munka1" sheetId="3" r:id="rId3"/>
  </sheets>
  <calcPr calcId="145621"/>
  <fileRecoveryPr repairLoad="1"/>
</workbook>
</file>

<file path=xl/calcChain.xml><?xml version="1.0" encoding="utf-8"?>
<calcChain xmlns="http://schemas.openxmlformats.org/spreadsheetml/2006/main">
  <c r="E60" i="2" l="1"/>
  <c r="E58" i="2" s="1"/>
  <c r="E54" i="2"/>
  <c r="E47" i="2"/>
  <c r="E40" i="2"/>
  <c r="E35" i="2"/>
  <c r="E32" i="2"/>
  <c r="E29" i="2"/>
  <c r="E25" i="2"/>
  <c r="E19" i="2"/>
  <c r="E14" i="2"/>
  <c r="E10" i="2"/>
  <c r="E5" i="2"/>
  <c r="E24" i="2" l="1"/>
  <c r="E46" i="2"/>
  <c r="E3" i="2"/>
  <c r="E38" i="2"/>
  <c r="G67" i="1"/>
  <c r="G66" i="1"/>
  <c r="G65" i="1"/>
  <c r="G64" i="1"/>
  <c r="G63" i="1"/>
  <c r="G62" i="1"/>
  <c r="G61" i="1"/>
  <c r="F60" i="1"/>
  <c r="E60" i="1"/>
  <c r="G60" i="1" s="1"/>
  <c r="G59" i="1"/>
  <c r="F58" i="1"/>
  <c r="E58" i="1"/>
  <c r="G58" i="1" s="1"/>
  <c r="G57" i="1"/>
  <c r="G56" i="1"/>
  <c r="G55" i="1"/>
  <c r="F54" i="1"/>
  <c r="E54" i="1"/>
  <c r="G53" i="1"/>
  <c r="G52" i="1"/>
  <c r="G51" i="1"/>
  <c r="G50" i="1"/>
  <c r="G49" i="1"/>
  <c r="G48" i="1"/>
  <c r="F47" i="1"/>
  <c r="E47" i="1"/>
  <c r="G47" i="1" s="1"/>
  <c r="F46" i="1"/>
  <c r="G45" i="1"/>
  <c r="G44" i="1"/>
  <c r="G43" i="1"/>
  <c r="G42" i="1"/>
  <c r="G41" i="1"/>
  <c r="E40" i="1"/>
  <c r="G40" i="1" s="1"/>
  <c r="G39" i="1"/>
  <c r="G37" i="1"/>
  <c r="G36" i="1"/>
  <c r="G35" i="1"/>
  <c r="F35" i="1"/>
  <c r="E35" i="1"/>
  <c r="F34" i="1"/>
  <c r="G33" i="1"/>
  <c r="F32" i="1"/>
  <c r="F24" i="1" s="1"/>
  <c r="F18" i="1" s="1"/>
  <c r="E32" i="1"/>
  <c r="G32" i="1" s="1"/>
  <c r="G31" i="1"/>
  <c r="G30" i="1"/>
  <c r="F29" i="1"/>
  <c r="E29" i="1"/>
  <c r="E24" i="1" s="1"/>
  <c r="G24" i="1" s="1"/>
  <c r="G28" i="1"/>
  <c r="G27" i="1"/>
  <c r="G26" i="1"/>
  <c r="F25" i="1"/>
  <c r="E25" i="1"/>
  <c r="G25" i="1" s="1"/>
  <c r="G23" i="1"/>
  <c r="G22" i="1"/>
  <c r="G21" i="1"/>
  <c r="G20" i="1"/>
  <c r="G19" i="1"/>
  <c r="F19" i="1"/>
  <c r="E19" i="1"/>
  <c r="G16" i="1"/>
  <c r="G15" i="1"/>
  <c r="G14" i="1"/>
  <c r="E14" i="1"/>
  <c r="G13" i="1"/>
  <c r="G12" i="1"/>
  <c r="G11" i="1"/>
  <c r="E10" i="1"/>
  <c r="G10" i="1" s="1"/>
  <c r="G9" i="1"/>
  <c r="G8" i="1"/>
  <c r="G7" i="1"/>
  <c r="G6" i="1"/>
  <c r="F5" i="1"/>
  <c r="E5" i="1"/>
  <c r="G5" i="1" s="1"/>
  <c r="G4" i="1"/>
  <c r="F3" i="1"/>
  <c r="E34" i="2" l="1"/>
  <c r="G54" i="1"/>
  <c r="G29" i="1"/>
  <c r="E46" i="1"/>
  <c r="E3" i="1"/>
  <c r="G3" i="1" s="1"/>
  <c r="E38" i="1"/>
  <c r="E18" i="2" l="1"/>
  <c r="G38" i="1"/>
  <c r="E34" i="1"/>
  <c r="G34" i="1" s="1"/>
  <c r="G46" i="1"/>
  <c r="E18" i="1"/>
  <c r="G18" i="1" s="1"/>
</calcChain>
</file>

<file path=xl/sharedStrings.xml><?xml version="1.0" encoding="utf-8"?>
<sst xmlns="http://schemas.openxmlformats.org/spreadsheetml/2006/main" count="398" uniqueCount="206">
  <si>
    <t>Emlékhely létesítés egyszerüsített költségvetési terve (Bruttó Ft-ban)</t>
  </si>
  <si>
    <t>Fsz.</t>
  </si>
  <si>
    <t>Bevétel és költség tartalma</t>
  </si>
  <si>
    <t>Tervezett</t>
  </si>
  <si>
    <t>Megvalósult</t>
  </si>
  <si>
    <t>Különbség</t>
  </si>
  <si>
    <t>Bevételek</t>
  </si>
  <si>
    <t>I.</t>
  </si>
  <si>
    <t>Természetes személyek támogatása</t>
  </si>
  <si>
    <t>II.</t>
  </si>
  <si>
    <t>Társadalmi szervezetek támogatása</t>
  </si>
  <si>
    <t>II.1</t>
  </si>
  <si>
    <t xml:space="preserve">      BEOSZ</t>
  </si>
  <si>
    <t>II.2</t>
  </si>
  <si>
    <t xml:space="preserve">      HTBK</t>
  </si>
  <si>
    <t>II.3</t>
  </si>
  <si>
    <t xml:space="preserve">      Kossuth alapítvány</t>
  </si>
  <si>
    <t>II.4</t>
  </si>
  <si>
    <t xml:space="preserve">      Békefenntartók Bajtársi Egyesülete</t>
  </si>
  <si>
    <t>III.</t>
  </si>
  <si>
    <t>Cégek támogatása</t>
  </si>
  <si>
    <t>III.1</t>
  </si>
  <si>
    <t xml:space="preserve">      Magán cégek</t>
  </si>
  <si>
    <t>III.2</t>
  </si>
  <si>
    <t xml:space="preserve">      Állami cégek</t>
  </si>
  <si>
    <t>IV.</t>
  </si>
  <si>
    <t>Önkormányzati támgatás</t>
  </si>
  <si>
    <t>V.</t>
  </si>
  <si>
    <t>Állami támogatás</t>
  </si>
  <si>
    <t>V.1</t>
  </si>
  <si>
    <t>HM támogatás</t>
  </si>
  <si>
    <t>V.2</t>
  </si>
  <si>
    <t>Kormányzati szerv támogatása</t>
  </si>
  <si>
    <t>Költségek</t>
  </si>
  <si>
    <t xml:space="preserve">I. </t>
  </si>
  <si>
    <t>Projektelőkészítés költségei</t>
  </si>
  <si>
    <t>1.</t>
  </si>
  <si>
    <t>Előkészítés időszakában igénybevett szakértői költségek</t>
  </si>
  <si>
    <t>2.</t>
  </si>
  <si>
    <t>Előkészítés időszakában felmerült közbeszerzési költségek</t>
  </si>
  <si>
    <t>3.</t>
  </si>
  <si>
    <t>Előkészítési időszakban felmerült területvásárlási költségek</t>
  </si>
  <si>
    <t>4.</t>
  </si>
  <si>
    <t>Előkészítési időszakban felmerült kármentesítés költsége</t>
  </si>
  <si>
    <t>Projektmenedzsment költségei</t>
  </si>
  <si>
    <t>Személyi jellegű</t>
  </si>
  <si>
    <t>1.1</t>
  </si>
  <si>
    <t>bérköltség</t>
  </si>
  <si>
    <t>1.2</t>
  </si>
  <si>
    <t>bérköltség járulékai</t>
  </si>
  <si>
    <t>1.3</t>
  </si>
  <si>
    <t>egyéb</t>
  </si>
  <si>
    <t>Eszközbeszerzés a projektmenedzsment részére</t>
  </si>
  <si>
    <t>2.1</t>
  </si>
  <si>
    <t>iroda berendezése</t>
  </si>
  <si>
    <t>2.2</t>
  </si>
  <si>
    <t>irodaszerek beszerzése</t>
  </si>
  <si>
    <t>Igénybevett projektmendzsmenti szolgáltatás</t>
  </si>
  <si>
    <t>3.1</t>
  </si>
  <si>
    <t xml:space="preserve"> Pályázaírás költsége</t>
  </si>
  <si>
    <t>Beruházások, eszközök</t>
  </si>
  <si>
    <t>Területvásárlás, anyagvásárlás</t>
  </si>
  <si>
    <t>Alapanyag beszerzés (tatárkő)</t>
  </si>
  <si>
    <t>1.1.a</t>
  </si>
  <si>
    <t>Felkutatás, szállításhoz előkészítés</t>
  </si>
  <si>
    <t>Építés, felújítás, alkotás</t>
  </si>
  <si>
    <t>Saját teljesítésben végzett beruházás (alapozás elkészítése)</t>
  </si>
  <si>
    <t>Emlékkő-kompozíció szobrász általi elkészítése</t>
  </si>
  <si>
    <t>2.2.a</t>
  </si>
  <si>
    <t xml:space="preserve">      Faragás, vágás, csiszolás, rögzítő csap elkészítése</t>
  </si>
  <si>
    <t>2.2.b</t>
  </si>
  <si>
    <t xml:space="preserve">      Domborművek mintázása, bronzbaöntése, szerelése</t>
  </si>
  <si>
    <t>2.2.c</t>
  </si>
  <si>
    <t xml:space="preserve">      Feliratok mintázása, bronzbaöntése, szerelése</t>
  </si>
  <si>
    <t>Immaterális javak beszerzése</t>
  </si>
  <si>
    <t>Szolgáltatások</t>
  </si>
  <si>
    <t>Projekt megvalósításához igénybevett szolgáltatások</t>
  </si>
  <si>
    <t>Szállítás a szobrász telephelyre, daruzás</t>
  </si>
  <si>
    <t>Szállítás a felállítási helyre, daruzás</t>
  </si>
  <si>
    <t>Mérnöki szakértői díjak</t>
  </si>
  <si>
    <t>1.4</t>
  </si>
  <si>
    <t>Tervek tanulmányok készítésének költsége</t>
  </si>
  <si>
    <t>1.5</t>
  </si>
  <si>
    <t>Rendezvényszervezés költsége (avatás, kiállítás)</t>
  </si>
  <si>
    <t>1.6</t>
  </si>
  <si>
    <t>Célterület előkészítés, parkosítás</t>
  </si>
  <si>
    <t>Egyéb szolgáltatások</t>
  </si>
  <si>
    <t>nyilvánosság biztosításának költsége, domain név, weboldal</t>
  </si>
  <si>
    <t>kötelezően projekthez kapcsolódóan előírt könyvvizsgálat költsége</t>
  </si>
  <si>
    <t>2.3</t>
  </si>
  <si>
    <t>egyéb projekt megvalósításához kapcsolódó szolgáltatások költsége</t>
  </si>
  <si>
    <t>Adminisztratív költségek</t>
  </si>
  <si>
    <t>Elkülönített számla nyitásának költsége</t>
  </si>
  <si>
    <t>Engedélyek beszerzésének költsége</t>
  </si>
  <si>
    <t>Engedély beszerzése (Nemzeti Földügyi Központ)</t>
  </si>
  <si>
    <t>Művészeti bírálat (Budapest Galéria)</t>
  </si>
  <si>
    <t>Tulajdonosi hozzájárulás beszerzése (FTC, állam)</t>
  </si>
  <si>
    <t>2.4</t>
  </si>
  <si>
    <t>Városképi engedélyeztetés (Ferencváros Önkormányzata)</t>
  </si>
  <si>
    <t>2.5</t>
  </si>
  <si>
    <t>Útzár igénylés költsége</t>
  </si>
  <si>
    <t>Jogi és tanácsadói díjak</t>
  </si>
  <si>
    <t>Egyéb általános költségek</t>
  </si>
  <si>
    <t>Eszközbeszerzés (az avatáshoz)</t>
  </si>
  <si>
    <t>Az "Emlékhely" létesítés költségvetési terve (Bruttó Ft-ban)</t>
  </si>
  <si>
    <t>FSZ.</t>
  </si>
  <si>
    <t>FELADAT</t>
  </si>
  <si>
    <t>-TÓL</t>
  </si>
  <si>
    <t>-IG</t>
  </si>
  <si>
    <t>FELELŐS</t>
  </si>
  <si>
    <t>Kapcsolattartás az FTC kijelölt kapcsolattartójával</t>
  </si>
  <si>
    <t>Szobrászok felkérése</t>
  </si>
  <si>
    <t>But Sándor</t>
  </si>
  <si>
    <t>Árajánlatok beszerzése</t>
  </si>
  <si>
    <t>Szállító cég megbízása</t>
  </si>
  <si>
    <t>Helyszín véglegesítése</t>
  </si>
  <si>
    <t>Kapcsolatfelvétel az MVM Dome biztonsági szolgálatával</t>
  </si>
  <si>
    <t>Vakhal Péter</t>
  </si>
  <si>
    <t>Kapcsolatfelvétel az MVM Dome üzemeltetési illetékesével</t>
  </si>
  <si>
    <t>Részvétel a HM KÖF egyeztetésén</t>
  </si>
  <si>
    <t>Részvétel és a javaslat előterjesztése a Honvédelmi Minisztériumban tartott egyeztetésen</t>
  </si>
  <si>
    <t>Személyes egyeztetés Ferencváros polgármesterével</t>
  </si>
  <si>
    <t>Dogossy Károly</t>
  </si>
  <si>
    <t>6.</t>
  </si>
  <si>
    <t>Személyes egyeztetés a HM parlamenti államtitkárával</t>
  </si>
  <si>
    <t>But Sándor és Dogossy Károly, a kezdeményezők képviseletében</t>
  </si>
  <si>
    <t>Fehérvári “Civil” napon való részvétel</t>
  </si>
  <si>
    <t>Kapcsolatfelvétel a “Krajcáros alapítvánnyal”</t>
  </si>
  <si>
    <t>Kuratóriumi és felügyelő bizottsági tagok újraválasztása</t>
  </si>
  <si>
    <t>Kuratóriumi ülés</t>
  </si>
  <si>
    <t>Tájékoztatás, kezdeményezés megismertetése aranyoklevél átadó ünnepségen</t>
  </si>
  <si>
    <t>Bemutató előadás az „Emlékhely” létrehozásától a Nemzetvédelmi Egyetem nyugdíjas klubjában</t>
  </si>
  <si>
    <t>Bankszámlaadatok közzététele, adománygyűjtés megkezdése</t>
  </si>
  <si>
    <t xml:space="preserve">A kezdeményezés (Petíció) elindítása, és a támogató aláírások gyűjtése </t>
  </si>
  <si>
    <t>A tatárkő térítésmentes elszállításához engedély beszerzése a Nemzeti Földügyi Központtól</t>
  </si>
  <si>
    <t>Kapcsolat a HM Örökség Védelmi Főosztály főosztályvezetőjével</t>
  </si>
  <si>
    <t>5.</t>
  </si>
  <si>
    <t>A tatárkövek megtalálása, és elszállításhoz történő előkészítése</t>
  </si>
  <si>
    <t>Simon Lajos, projektvezető</t>
  </si>
  <si>
    <t>Tatárkövek elszállítása a szobrászművészek telephelyére</t>
  </si>
  <si>
    <t>Adatgyűjtés a terület történelméről</t>
  </si>
  <si>
    <t>A 2022-es év feladatainak összegzése</t>
  </si>
  <si>
    <t>But Sándor, Dogossy Károly</t>
  </si>
  <si>
    <t>Kapcsolattartás a Ferencvárosi  Helytörténeti Gyűjtemény és Egyesület vezetőjével</t>
  </si>
  <si>
    <t>But Sándor és Dogossy Károly</t>
  </si>
  <si>
    <t>Katonai érdekképviseleti szervek, egyesületek felkérése tájékoztatása az együttműködés érdekében</t>
  </si>
  <si>
    <t xml:space="preserve">Dogossy Károly, </t>
  </si>
  <si>
    <t>Látványterv és műleírás elkészítése</t>
  </si>
  <si>
    <t>Szobrászművészek</t>
  </si>
  <si>
    <t>Budapest Galéria véleményének beszerzés</t>
  </si>
  <si>
    <t>Tulajdonos hozzájárulás beszerzése (FTC, állam)</t>
  </si>
  <si>
    <t>Az emlékkő-kompozíció elkészítése</t>
  </si>
  <si>
    <t>„Emlékhely” avatási ünnepség előkészítése</t>
  </si>
  <si>
    <t>2023.09. hó</t>
  </si>
  <si>
    <t>Avatási ünnepség logisztikai feladatainak végrehajtása</t>
  </si>
  <si>
    <t>2023.09.hó</t>
  </si>
  <si>
    <t>Emlékkövek Budapestre szállítása, beállítása, területrendezés</t>
  </si>
  <si>
    <t>„Emlékhely” avatási ünnepség végrehajtása</t>
  </si>
  <si>
    <t>A HM 12.05-én lemondta</t>
  </si>
  <si>
    <t>MEGJEGYZÉS</t>
  </si>
  <si>
    <t>Dogossy Károly, But Sándor, Simon Lajos</t>
  </si>
  <si>
    <t>Vállalkozások felkeresése, prezentáció a kezdeményezésről</t>
  </si>
  <si>
    <t>„Emlékhely” avatási ünnepség forgatókönyvének elkészítése</t>
  </si>
  <si>
    <t>Az „Emlékhely” tervezett helyének kiválasztása, személyes bejárás</t>
  </si>
  <si>
    <t>„Emlékhely” lehetséges helyszíneinek felmérése</t>
  </si>
  <si>
    <t>A honvédelmi miniszter és Ferencváros polgármesterének megkeresése  levélben, tájékoztatás, állásfoglalás kérése.</t>
  </si>
  <si>
    <t>Településképi engedély beszerzése Ferencváros Önkormányzata Képviselő Testületétől</t>
  </si>
  <si>
    <t>But Sándor, Dogossy Károly, Rajos Sándor</t>
  </si>
  <si>
    <t>Közösségi oldalon „Emlékhely” csoport létrehozása</t>
  </si>
  <si>
    <t xml:space="preserve"> 2022.10.15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</si>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</sst>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Ft&quot;_-;\-* #,##0.00\ &quot;Ft&quot;_-;_-* &quot;-&quot;??\ &quot;Ft&quot;_-;_-@_-"/>
    <numFmt numFmtId="164" formatCode="_-* #,##0\ [$Ft-40E]_-;\-* #,##0\ [$Ft-40E]_-;_-* &quot;-&quot;??\ [$Ft-40E]_-;_-@_-"/>
    <numFmt numFmtId="165" formatCode="_-* #,##0\ &quot;Ft&quot;_-;\-* #,##0\ &quot;Ft&quot;_-;_-* &quot;-&quot;??\ &quot;Ft&quot;_-;_-@_-"/>
    <numFmt numFmtId="166" formatCode="yyyy/mm/dd;@"/>
  </numFmts>
  <fonts count="10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i/>
      <sz val="12"/>
      <color rgb="FF000000"/>
      <name val="Calibri"/>
      <family val="2"/>
      <charset val="238"/>
    </font>
    <font>
      <sz val="12"/>
      <color rgb="FF000000"/>
      <name val="Georgia"/>
      <family val="1"/>
      <charset val="238"/>
    </font>
    <font>
      <sz val="11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5" fontId="3" fillId="0" borderId="5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7" xfId="1" applyNumberFormat="1" applyFont="1" applyBorder="1" applyAlignment="1">
      <alignment vertical="center"/>
    </xf>
    <xf numFmtId="165" fontId="3" fillId="0" borderId="7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64" fontId="5" fillId="0" borderId="9" xfId="1" applyNumberFormat="1" applyFont="1" applyBorder="1" applyAlignment="1">
      <alignment vertical="center"/>
    </xf>
    <xf numFmtId="165" fontId="4" fillId="0" borderId="9" xfId="1" applyNumberFormat="1" applyFont="1" applyBorder="1" applyAlignment="1">
      <alignment vertical="center"/>
    </xf>
    <xf numFmtId="165" fontId="4" fillId="0" borderId="1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64" fontId="5" fillId="0" borderId="12" xfId="1" applyNumberFormat="1" applyFont="1" applyBorder="1" applyAlignment="1">
      <alignment vertical="center"/>
    </xf>
    <xf numFmtId="165" fontId="4" fillId="0" borderId="12" xfId="1" applyNumberFormat="1" applyFont="1" applyBorder="1" applyAlignment="1">
      <alignment vertical="center"/>
    </xf>
    <xf numFmtId="165" fontId="4" fillId="0" borderId="13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4" fontId="4" fillId="0" borderId="12" xfId="1" applyNumberFormat="1" applyFont="1" applyBorder="1" applyAlignment="1">
      <alignment vertical="center"/>
    </xf>
    <xf numFmtId="16" fontId="4" fillId="0" borderId="11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64" fontId="4" fillId="0" borderId="15" xfId="1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3" fillId="0" borderId="5" xfId="1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16" xfId="0" applyFont="1" applyBorder="1"/>
    <xf numFmtId="0" fontId="5" fillId="0" borderId="17" xfId="0" applyFont="1" applyBorder="1"/>
    <xf numFmtId="0" fontId="4" fillId="0" borderId="17" xfId="0" applyFont="1" applyBorder="1" applyAlignment="1">
      <alignment vertical="center"/>
    </xf>
    <xf numFmtId="164" fontId="4" fillId="0" borderId="17" xfId="1" applyNumberFormat="1" applyFont="1" applyBorder="1" applyAlignment="1">
      <alignment vertical="center"/>
    </xf>
    <xf numFmtId="0" fontId="4" fillId="0" borderId="11" xfId="0" applyFont="1" applyBorder="1"/>
    <xf numFmtId="0" fontId="4" fillId="0" borderId="12" xfId="0" applyFont="1" applyBorder="1"/>
    <xf numFmtId="0" fontId="5" fillId="0" borderId="11" xfId="0" applyFont="1" applyBorder="1"/>
    <xf numFmtId="0" fontId="5" fillId="0" borderId="12" xfId="0" applyFont="1" applyBorder="1"/>
    <xf numFmtId="49" fontId="4" fillId="0" borderId="11" xfId="0" applyNumberFormat="1" applyFont="1" applyBorder="1"/>
    <xf numFmtId="49" fontId="4" fillId="0" borderId="12" xfId="0" applyNumberFormat="1" applyFont="1" applyBorder="1"/>
    <xf numFmtId="49" fontId="5" fillId="0" borderId="11" xfId="0" applyNumberFormat="1" applyFont="1" applyBorder="1"/>
    <xf numFmtId="164" fontId="4" fillId="0" borderId="12" xfId="0" applyNumberFormat="1" applyFont="1" applyBorder="1" applyAlignment="1">
      <alignment vertical="center"/>
    </xf>
    <xf numFmtId="49" fontId="5" fillId="0" borderId="12" xfId="0" applyNumberFormat="1" applyFont="1" applyBorder="1"/>
    <xf numFmtId="164" fontId="5" fillId="0" borderId="12" xfId="0" applyNumberFormat="1" applyFont="1" applyBorder="1" applyAlignment="1">
      <alignment vertical="center"/>
    </xf>
    <xf numFmtId="49" fontId="5" fillId="0" borderId="14" xfId="0" applyNumberFormat="1" applyFont="1" applyBorder="1"/>
    <xf numFmtId="49" fontId="5" fillId="0" borderId="15" xfId="0" applyNumberFormat="1" applyFont="1" applyBorder="1"/>
    <xf numFmtId="0" fontId="5" fillId="0" borderId="15" xfId="0" applyFont="1" applyBorder="1"/>
    <xf numFmtId="164" fontId="4" fillId="0" borderId="15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6" xfId="1" applyNumberFormat="1" applyFont="1" applyBorder="1" applyAlignment="1">
      <alignment vertical="center"/>
    </xf>
    <xf numFmtId="164" fontId="4" fillId="0" borderId="19" xfId="1" applyNumberFormat="1" applyFont="1" applyBorder="1" applyAlignment="1">
      <alignment vertical="center"/>
    </xf>
    <xf numFmtId="164" fontId="4" fillId="0" borderId="13" xfId="1" applyNumberFormat="1" applyFont="1" applyBorder="1" applyAlignment="1">
      <alignment vertical="center"/>
    </xf>
    <xf numFmtId="164" fontId="5" fillId="0" borderId="13" xfId="1" applyNumberFormat="1" applyFont="1" applyBorder="1" applyAlignment="1">
      <alignment vertical="center"/>
    </xf>
    <xf numFmtId="164" fontId="4" fillId="0" borderId="13" xfId="0" applyNumberFormat="1" applyFont="1" applyBorder="1" applyAlignment="1">
      <alignment vertical="center"/>
    </xf>
    <xf numFmtId="164" fontId="5" fillId="0" borderId="13" xfId="0" applyNumberFormat="1" applyFont="1" applyBorder="1" applyAlignment="1">
      <alignment vertical="center"/>
    </xf>
    <xf numFmtId="164" fontId="4" fillId="0" borderId="18" xfId="0" applyNumberFormat="1" applyFont="1" applyBorder="1" applyAlignment="1">
      <alignment vertical="center"/>
    </xf>
    <xf numFmtId="164" fontId="3" fillId="0" borderId="6" xfId="1" applyNumberFormat="1" applyFont="1" applyBorder="1" applyAlignment="1">
      <alignment horizontal="center" vertical="center"/>
    </xf>
    <xf numFmtId="164" fontId="3" fillId="0" borderId="21" xfId="1" applyNumberFormat="1" applyFont="1" applyBorder="1" applyAlignment="1">
      <alignment vertical="center"/>
    </xf>
    <xf numFmtId="164" fontId="5" fillId="0" borderId="10" xfId="1" applyNumberFormat="1" applyFont="1" applyBorder="1" applyAlignment="1">
      <alignment vertical="center"/>
    </xf>
    <xf numFmtId="164" fontId="4" fillId="0" borderId="18" xfId="1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6" fontId="8" fillId="0" borderId="12" xfId="0" applyNumberFormat="1" applyFont="1" applyBorder="1" applyAlignment="1">
      <alignment horizontal="right" vertical="center" wrapText="1"/>
    </xf>
    <xf numFmtId="166" fontId="8" fillId="0" borderId="0" xfId="0" applyNumberFormat="1" applyFont="1" applyAlignment="1">
      <alignment horizontal="right" vertical="center" wrapText="1"/>
    </xf>
    <xf numFmtId="166" fontId="8" fillId="0" borderId="15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166" fontId="8" fillId="0" borderId="17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20" xfId="0" applyFont="1" applyBorder="1" applyAlignment="1">
      <alignment horizontal="left" vertic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8"/>
  <sheetViews>
    <sheetView tabSelected="1" topLeftCell="A2" zoomScaleNormal="100" workbookViewId="0">
      <selection activeCell="F5" sqref="F5"/>
    </sheetView>
  </sheetViews>
  <sheetFormatPr defaultRowHeight="15.75" x14ac:dyDescent="0.25"/>
  <cols>
    <col min="1" max="1" width="6" style="17" customWidth="1"/>
    <col min="2" max="2" width="2.42578125" style="17" customWidth="1"/>
    <col min="3" max="3" width="3.140625" style="17" customWidth="1"/>
    <col min="4" max="4" width="64.28515625" style="17" customWidth="1"/>
    <col min="5" max="5" width="20.42578125" style="52" customWidth="1"/>
    <col min="6" max="8" width="20.42578125" style="17" customWidth="1"/>
    <col min="9" max="16384" width="9.140625" style="17"/>
  </cols>
  <sheetData>
    <row r="1" spans="1:7" s="1" customFormat="1" ht="21.75" thickBot="1" x14ac:dyDescent="0.3">
      <c r="A1" s="1" t="s">
        <v>0</v>
      </c>
      <c r="E1" s="2"/>
      <c r="F1" s="3"/>
    </row>
    <row r="2" spans="1:7" s="8" customFormat="1" ht="19.5" thickBot="1" x14ac:dyDescent="0.3">
      <c r="A2" s="4" t="s">
        <v>1</v>
      </c>
      <c r="B2" s="87" t="s">
        <v>2</v>
      </c>
      <c r="C2" s="88"/>
      <c r="D2" s="89"/>
      <c r="E2" s="5" t="s">
        <v>3</v>
      </c>
      <c r="F2" s="6" t="s">
        <v>4</v>
      </c>
      <c r="G2" s="7" t="s">
        <v>5</v>
      </c>
    </row>
    <row r="3" spans="1:7" s="11" customFormat="1" ht="19.5" thickBot="1" x14ac:dyDescent="0.3">
      <c r="A3" s="90" t="s">
        <v>6</v>
      </c>
      <c r="B3" s="91"/>
      <c r="C3" s="91"/>
      <c r="D3" s="92"/>
      <c r="E3" s="9">
        <f>SUM(E4+E5+E10+E13+E14)</f>
        <v>11900000</v>
      </c>
      <c r="F3" s="9">
        <f>SUM(F14)+F13+F10+F5+F4</f>
        <v>1830000</v>
      </c>
      <c r="G3" s="10">
        <f t="shared" ref="G3:G16" si="0">SUM(F3)-E3</f>
        <v>-10070000</v>
      </c>
    </row>
    <row r="4" spans="1:7" x14ac:dyDescent="0.25">
      <c r="A4" s="12" t="s">
        <v>7</v>
      </c>
      <c r="B4" s="13" t="s">
        <v>8</v>
      </c>
      <c r="C4" s="13"/>
      <c r="D4" s="13"/>
      <c r="E4" s="14">
        <v>3900000</v>
      </c>
      <c r="F4" s="15">
        <v>1830000</v>
      </c>
      <c r="G4" s="16">
        <f t="shared" si="0"/>
        <v>-2070000</v>
      </c>
    </row>
    <row r="5" spans="1:7" x14ac:dyDescent="0.25">
      <c r="A5" s="18" t="s">
        <v>9</v>
      </c>
      <c r="B5" s="19" t="s">
        <v>10</v>
      </c>
      <c r="C5" s="19"/>
      <c r="D5" s="19"/>
      <c r="E5" s="20">
        <f>SUM(E6:E9)</f>
        <v>3000000</v>
      </c>
      <c r="F5" s="21">
        <f>SUM(F6:F9)</f>
        <v>0</v>
      </c>
      <c r="G5" s="22">
        <f t="shared" si="0"/>
        <v>-3000000</v>
      </c>
    </row>
    <row r="6" spans="1:7" x14ac:dyDescent="0.25">
      <c r="A6" s="18" t="s">
        <v>11</v>
      </c>
      <c r="B6" s="19"/>
      <c r="C6" s="23" t="s">
        <v>12</v>
      </c>
      <c r="D6" s="19"/>
      <c r="E6" s="24">
        <v>1000000</v>
      </c>
      <c r="F6" s="21">
        <v>0</v>
      </c>
      <c r="G6" s="22">
        <f t="shared" si="0"/>
        <v>-1000000</v>
      </c>
    </row>
    <row r="7" spans="1:7" x14ac:dyDescent="0.25">
      <c r="A7" s="18" t="s">
        <v>13</v>
      </c>
      <c r="B7" s="19"/>
      <c r="C7" s="23" t="s">
        <v>14</v>
      </c>
      <c r="D7" s="19"/>
      <c r="E7" s="24">
        <v>1000000</v>
      </c>
      <c r="F7" s="21">
        <v>0</v>
      </c>
      <c r="G7" s="22">
        <f t="shared" si="0"/>
        <v>-1000000</v>
      </c>
    </row>
    <row r="8" spans="1:7" x14ac:dyDescent="0.25">
      <c r="A8" s="18" t="s">
        <v>15</v>
      </c>
      <c r="B8" s="19"/>
      <c r="C8" s="23" t="s">
        <v>16</v>
      </c>
      <c r="D8" s="19"/>
      <c r="E8" s="24">
        <v>600000</v>
      </c>
      <c r="F8" s="21">
        <v>0</v>
      </c>
      <c r="G8" s="22">
        <f t="shared" si="0"/>
        <v>-600000</v>
      </c>
    </row>
    <row r="9" spans="1:7" x14ac:dyDescent="0.25">
      <c r="A9" s="18" t="s">
        <v>17</v>
      </c>
      <c r="B9" s="19"/>
      <c r="C9" s="23" t="s">
        <v>18</v>
      </c>
      <c r="D9" s="19"/>
      <c r="E9" s="24">
        <v>400000</v>
      </c>
      <c r="F9" s="21">
        <v>0</v>
      </c>
      <c r="G9" s="22">
        <f t="shared" si="0"/>
        <v>-400000</v>
      </c>
    </row>
    <row r="10" spans="1:7" x14ac:dyDescent="0.25">
      <c r="A10" s="18" t="s">
        <v>19</v>
      </c>
      <c r="B10" s="19" t="s">
        <v>20</v>
      </c>
      <c r="C10" s="19"/>
      <c r="D10" s="19"/>
      <c r="E10" s="20">
        <f>SUM(E11:E12)</f>
        <v>3000000</v>
      </c>
      <c r="F10" s="21">
        <v>0</v>
      </c>
      <c r="G10" s="22">
        <f t="shared" si="0"/>
        <v>-3000000</v>
      </c>
    </row>
    <row r="11" spans="1:7" x14ac:dyDescent="0.25">
      <c r="A11" s="18" t="s">
        <v>21</v>
      </c>
      <c r="B11" s="19"/>
      <c r="C11" s="19" t="s">
        <v>22</v>
      </c>
      <c r="D11" s="19"/>
      <c r="E11" s="24">
        <v>2000000</v>
      </c>
      <c r="F11" s="21">
        <v>0</v>
      </c>
      <c r="G11" s="22">
        <f t="shared" si="0"/>
        <v>-2000000</v>
      </c>
    </row>
    <row r="12" spans="1:7" x14ac:dyDescent="0.25">
      <c r="A12" s="18" t="s">
        <v>23</v>
      </c>
      <c r="B12" s="19"/>
      <c r="C12" s="19" t="s">
        <v>24</v>
      </c>
      <c r="D12" s="19"/>
      <c r="E12" s="24">
        <v>1000000</v>
      </c>
      <c r="F12" s="21">
        <v>0</v>
      </c>
      <c r="G12" s="22">
        <f t="shared" si="0"/>
        <v>-1000000</v>
      </c>
    </row>
    <row r="13" spans="1:7" x14ac:dyDescent="0.25">
      <c r="A13" s="18" t="s">
        <v>25</v>
      </c>
      <c r="B13" s="19" t="s">
        <v>26</v>
      </c>
      <c r="C13" s="19"/>
      <c r="D13" s="19"/>
      <c r="E13" s="24">
        <v>0</v>
      </c>
      <c r="F13" s="21">
        <v>0</v>
      </c>
      <c r="G13" s="22">
        <f t="shared" si="0"/>
        <v>0</v>
      </c>
    </row>
    <row r="14" spans="1:7" x14ac:dyDescent="0.25">
      <c r="A14" s="25" t="s">
        <v>27</v>
      </c>
      <c r="B14" s="19" t="s">
        <v>28</v>
      </c>
      <c r="C14" s="19"/>
      <c r="D14" s="19"/>
      <c r="E14" s="20">
        <f>SUM(E15:E16)</f>
        <v>2000000</v>
      </c>
      <c r="F14" s="21">
        <v>0</v>
      </c>
      <c r="G14" s="22">
        <f t="shared" si="0"/>
        <v>-2000000</v>
      </c>
    </row>
    <row r="15" spans="1:7" x14ac:dyDescent="0.25">
      <c r="A15" s="18" t="s">
        <v>29</v>
      </c>
      <c r="B15" s="19"/>
      <c r="C15" s="19" t="s">
        <v>30</v>
      </c>
      <c r="D15" s="19"/>
      <c r="E15" s="24">
        <v>1000000</v>
      </c>
      <c r="F15" s="21">
        <v>0</v>
      </c>
      <c r="G15" s="22">
        <f t="shared" si="0"/>
        <v>-1000000</v>
      </c>
    </row>
    <row r="16" spans="1:7" s="29" customFormat="1" ht="16.5" thickBot="1" x14ac:dyDescent="0.3">
      <c r="A16" s="26" t="s">
        <v>31</v>
      </c>
      <c r="B16" s="27"/>
      <c r="C16" s="27" t="s">
        <v>32</v>
      </c>
      <c r="D16" s="27"/>
      <c r="E16" s="28">
        <v>1000000</v>
      </c>
      <c r="F16" s="21">
        <v>0</v>
      </c>
      <c r="G16" s="22">
        <f t="shared" si="0"/>
        <v>-1000000</v>
      </c>
    </row>
    <row r="17" spans="1:7" s="29" customFormat="1" ht="16.5" thickBot="1" x14ac:dyDescent="0.3">
      <c r="E17" s="30"/>
    </row>
    <row r="18" spans="1:7" s="32" customFormat="1" ht="19.5" thickBot="1" x14ac:dyDescent="0.35">
      <c r="A18" s="93" t="s">
        <v>33</v>
      </c>
      <c r="B18" s="94"/>
      <c r="C18" s="94"/>
      <c r="D18" s="94"/>
      <c r="E18" s="31">
        <f>SUM(E58)+E46+E34+E24+E19</f>
        <v>11900000</v>
      </c>
      <c r="F18" s="31">
        <f>SUM(F58)+F46+F34+F24+F19</f>
        <v>662000</v>
      </c>
      <c r="G18" s="22">
        <f t="shared" ref="G18:G35" si="1">SUM(F18)-E18</f>
        <v>-11238000</v>
      </c>
    </row>
    <row r="19" spans="1:7" x14ac:dyDescent="0.25">
      <c r="A19" s="33" t="s">
        <v>34</v>
      </c>
      <c r="B19" s="34" t="s">
        <v>35</v>
      </c>
      <c r="C19" s="34"/>
      <c r="D19" s="35"/>
      <c r="E19" s="36">
        <f>SUM(E20:E23)</f>
        <v>0</v>
      </c>
      <c r="F19" s="36">
        <f>SUM(F20:F23)</f>
        <v>0</v>
      </c>
      <c r="G19" s="22">
        <f t="shared" si="1"/>
        <v>0</v>
      </c>
    </row>
    <row r="20" spans="1:7" x14ac:dyDescent="0.25">
      <c r="A20" s="37" t="s">
        <v>36</v>
      </c>
      <c r="B20" s="38"/>
      <c r="C20" s="38" t="s">
        <v>37</v>
      </c>
      <c r="D20" s="19"/>
      <c r="E20" s="24">
        <v>0</v>
      </c>
      <c r="F20" s="24">
        <v>0</v>
      </c>
      <c r="G20" s="22">
        <f t="shared" si="1"/>
        <v>0</v>
      </c>
    </row>
    <row r="21" spans="1:7" x14ac:dyDescent="0.25">
      <c r="A21" s="37" t="s">
        <v>38</v>
      </c>
      <c r="B21" s="38"/>
      <c r="C21" s="38" t="s">
        <v>39</v>
      </c>
      <c r="D21" s="19"/>
      <c r="E21" s="24">
        <v>0</v>
      </c>
      <c r="F21" s="24">
        <v>0</v>
      </c>
      <c r="G21" s="22">
        <f t="shared" si="1"/>
        <v>0</v>
      </c>
    </row>
    <row r="22" spans="1:7" x14ac:dyDescent="0.25">
      <c r="A22" s="37" t="s">
        <v>40</v>
      </c>
      <c r="B22" s="38"/>
      <c r="C22" s="38" t="s">
        <v>41</v>
      </c>
      <c r="D22" s="19"/>
      <c r="E22" s="24">
        <v>0</v>
      </c>
      <c r="F22" s="24">
        <v>0</v>
      </c>
      <c r="G22" s="22">
        <f t="shared" si="1"/>
        <v>0</v>
      </c>
    </row>
    <row r="23" spans="1:7" x14ac:dyDescent="0.25">
      <c r="A23" s="37" t="s">
        <v>42</v>
      </c>
      <c r="B23" s="38"/>
      <c r="C23" s="38" t="s">
        <v>43</v>
      </c>
      <c r="D23" s="19"/>
      <c r="E23" s="24">
        <v>0</v>
      </c>
      <c r="F23" s="24">
        <v>0</v>
      </c>
      <c r="G23" s="22">
        <f t="shared" si="1"/>
        <v>0</v>
      </c>
    </row>
    <row r="24" spans="1:7" x14ac:dyDescent="0.25">
      <c r="A24" s="39" t="s">
        <v>9</v>
      </c>
      <c r="B24" s="40" t="s">
        <v>44</v>
      </c>
      <c r="C24" s="40"/>
      <c r="D24" s="19"/>
      <c r="E24" s="20">
        <f>SUM(E32+E29+E25)</f>
        <v>140000</v>
      </c>
      <c r="F24" s="20">
        <f>SUM(F32+F29+F25)</f>
        <v>0</v>
      </c>
      <c r="G24" s="22">
        <f t="shared" si="1"/>
        <v>-140000</v>
      </c>
    </row>
    <row r="25" spans="1:7" x14ac:dyDescent="0.25">
      <c r="A25" s="37" t="s">
        <v>36</v>
      </c>
      <c r="B25" s="38"/>
      <c r="C25" s="38" t="s">
        <v>45</v>
      </c>
      <c r="D25" s="19"/>
      <c r="E25" s="24">
        <f>SUM(E26:E28)</f>
        <v>0</v>
      </c>
      <c r="F25" s="24">
        <f>SUM(F26:F28)</f>
        <v>0</v>
      </c>
      <c r="G25" s="22">
        <f t="shared" si="1"/>
        <v>0</v>
      </c>
    </row>
    <row r="26" spans="1:7" x14ac:dyDescent="0.25">
      <c r="A26" s="41" t="s">
        <v>46</v>
      </c>
      <c r="B26" s="42"/>
      <c r="C26" s="42"/>
      <c r="D26" s="38" t="s">
        <v>47</v>
      </c>
      <c r="E26" s="24">
        <v>0</v>
      </c>
      <c r="F26" s="24">
        <v>0</v>
      </c>
      <c r="G26" s="22">
        <f t="shared" si="1"/>
        <v>0</v>
      </c>
    </row>
    <row r="27" spans="1:7" x14ac:dyDescent="0.25">
      <c r="A27" s="41" t="s">
        <v>48</v>
      </c>
      <c r="B27" s="42"/>
      <c r="C27" s="42"/>
      <c r="D27" s="38" t="s">
        <v>49</v>
      </c>
      <c r="E27" s="24">
        <v>0</v>
      </c>
      <c r="F27" s="24">
        <v>0</v>
      </c>
      <c r="G27" s="22">
        <f t="shared" si="1"/>
        <v>0</v>
      </c>
    </row>
    <row r="28" spans="1:7" x14ac:dyDescent="0.25">
      <c r="A28" s="41" t="s">
        <v>50</v>
      </c>
      <c r="B28" s="42"/>
      <c r="C28" s="42"/>
      <c r="D28" s="38" t="s">
        <v>51</v>
      </c>
      <c r="E28" s="24">
        <v>0</v>
      </c>
      <c r="F28" s="24">
        <v>0</v>
      </c>
      <c r="G28" s="22">
        <f t="shared" si="1"/>
        <v>0</v>
      </c>
    </row>
    <row r="29" spans="1:7" x14ac:dyDescent="0.25">
      <c r="A29" s="37" t="s">
        <v>38</v>
      </c>
      <c r="B29" s="38"/>
      <c r="C29" s="38" t="s">
        <v>52</v>
      </c>
      <c r="D29" s="19"/>
      <c r="E29" s="24">
        <f>SUM(E30:E31)</f>
        <v>140000</v>
      </c>
      <c r="F29" s="24">
        <f>SUM(F30:F31)</f>
        <v>0</v>
      </c>
      <c r="G29" s="22">
        <f t="shared" si="1"/>
        <v>-140000</v>
      </c>
    </row>
    <row r="30" spans="1:7" x14ac:dyDescent="0.25">
      <c r="A30" s="41" t="s">
        <v>53</v>
      </c>
      <c r="B30" s="42"/>
      <c r="C30" s="42"/>
      <c r="D30" s="38" t="s">
        <v>54</v>
      </c>
      <c r="E30" s="24">
        <v>0</v>
      </c>
      <c r="F30" s="24">
        <v>0</v>
      </c>
      <c r="G30" s="22">
        <f t="shared" si="1"/>
        <v>0</v>
      </c>
    </row>
    <row r="31" spans="1:7" x14ac:dyDescent="0.25">
      <c r="A31" s="41" t="s">
        <v>55</v>
      </c>
      <c r="B31" s="42"/>
      <c r="C31" s="42"/>
      <c r="D31" s="38" t="s">
        <v>56</v>
      </c>
      <c r="E31" s="24">
        <v>140000</v>
      </c>
      <c r="F31" s="24">
        <v>0</v>
      </c>
      <c r="G31" s="22">
        <f t="shared" si="1"/>
        <v>-140000</v>
      </c>
    </row>
    <row r="32" spans="1:7" x14ac:dyDescent="0.25">
      <c r="A32" s="41" t="s">
        <v>40</v>
      </c>
      <c r="B32" s="42"/>
      <c r="C32" s="38" t="s">
        <v>57</v>
      </c>
      <c r="D32" s="19"/>
      <c r="E32" s="24">
        <f>SUM(E33)</f>
        <v>0</v>
      </c>
      <c r="F32" s="24">
        <f>SUM(F33)</f>
        <v>0</v>
      </c>
      <c r="G32" s="22">
        <f t="shared" si="1"/>
        <v>0</v>
      </c>
    </row>
    <row r="33" spans="1:7" x14ac:dyDescent="0.25">
      <c r="A33" s="41" t="s">
        <v>58</v>
      </c>
      <c r="B33" s="42"/>
      <c r="C33" s="42"/>
      <c r="D33" s="38" t="s">
        <v>59</v>
      </c>
      <c r="E33" s="24">
        <v>0</v>
      </c>
      <c r="F33" s="24">
        <v>0</v>
      </c>
      <c r="G33" s="22">
        <f t="shared" si="1"/>
        <v>0</v>
      </c>
    </row>
    <row r="34" spans="1:7" x14ac:dyDescent="0.25">
      <c r="A34" s="43" t="s">
        <v>19</v>
      </c>
      <c r="B34" s="40" t="s">
        <v>60</v>
      </c>
      <c r="C34" s="40"/>
      <c r="D34" s="19"/>
      <c r="E34" s="20">
        <f>SUM(E45+E44+E38+E35)</f>
        <v>8120000</v>
      </c>
      <c r="F34" s="20">
        <f>SUM(F45+F44+F38+F35)</f>
        <v>0</v>
      </c>
      <c r="G34" s="22">
        <f t="shared" si="1"/>
        <v>-8120000</v>
      </c>
    </row>
    <row r="35" spans="1:7" x14ac:dyDescent="0.25">
      <c r="A35" s="41" t="s">
        <v>36</v>
      </c>
      <c r="B35" s="42"/>
      <c r="C35" s="38" t="s">
        <v>61</v>
      </c>
      <c r="D35" s="19"/>
      <c r="E35" s="24">
        <f>SUM(E36:E37)</f>
        <v>160000</v>
      </c>
      <c r="F35" s="24">
        <f>SUM(F36:F37)</f>
        <v>0</v>
      </c>
      <c r="G35" s="22">
        <f t="shared" si="1"/>
        <v>-160000</v>
      </c>
    </row>
    <row r="36" spans="1:7" x14ac:dyDescent="0.25">
      <c r="A36" s="41" t="s">
        <v>46</v>
      </c>
      <c r="B36" s="19"/>
      <c r="C36" s="19"/>
      <c r="D36" s="19" t="s">
        <v>62</v>
      </c>
      <c r="E36" s="24">
        <v>100000</v>
      </c>
      <c r="F36" s="21">
        <v>0</v>
      </c>
      <c r="G36" s="22">
        <f t="shared" ref="G36:G49" si="2">SUM(F36)-E36</f>
        <v>-100000</v>
      </c>
    </row>
    <row r="37" spans="1:7" x14ac:dyDescent="0.25">
      <c r="A37" s="18" t="s">
        <v>63</v>
      </c>
      <c r="B37" s="19"/>
      <c r="C37" s="19"/>
      <c r="D37" s="19" t="s">
        <v>64</v>
      </c>
      <c r="E37" s="24">
        <v>60000</v>
      </c>
      <c r="F37" s="21">
        <v>0</v>
      </c>
      <c r="G37" s="22">
        <f t="shared" si="2"/>
        <v>-60000</v>
      </c>
    </row>
    <row r="38" spans="1:7" x14ac:dyDescent="0.25">
      <c r="A38" s="41" t="s">
        <v>38</v>
      </c>
      <c r="B38" s="42"/>
      <c r="C38" s="38" t="s">
        <v>65</v>
      </c>
      <c r="D38" s="19"/>
      <c r="E38" s="24">
        <f>SUM(E40+E39)</f>
        <v>7800000</v>
      </c>
      <c r="F38" s="21">
        <v>0</v>
      </c>
      <c r="G38" s="22">
        <f t="shared" si="2"/>
        <v>-7800000</v>
      </c>
    </row>
    <row r="39" spans="1:7" x14ac:dyDescent="0.25">
      <c r="A39" s="41" t="s">
        <v>53</v>
      </c>
      <c r="B39" s="42"/>
      <c r="C39" s="42"/>
      <c r="D39" s="38" t="s">
        <v>66</v>
      </c>
      <c r="E39" s="24">
        <v>800000</v>
      </c>
      <c r="F39" s="21">
        <v>0</v>
      </c>
      <c r="G39" s="22">
        <f t="shared" si="2"/>
        <v>-800000</v>
      </c>
    </row>
    <row r="40" spans="1:7" x14ac:dyDescent="0.25">
      <c r="A40" s="41" t="s">
        <v>55</v>
      </c>
      <c r="B40" s="19"/>
      <c r="C40" s="19"/>
      <c r="D40" s="19" t="s">
        <v>67</v>
      </c>
      <c r="E40" s="20">
        <f>SUM(E41:E43)</f>
        <v>7000000</v>
      </c>
      <c r="F40" s="21">
        <v>0</v>
      </c>
      <c r="G40" s="22">
        <f t="shared" si="2"/>
        <v>-7000000</v>
      </c>
    </row>
    <row r="41" spans="1:7" x14ac:dyDescent="0.25">
      <c r="A41" s="18" t="s">
        <v>68</v>
      </c>
      <c r="B41" s="19"/>
      <c r="C41" s="19"/>
      <c r="D41" s="19" t="s">
        <v>69</v>
      </c>
      <c r="E41" s="24">
        <v>1200000</v>
      </c>
      <c r="F41" s="21">
        <v>0</v>
      </c>
      <c r="G41" s="22">
        <f t="shared" si="2"/>
        <v>-1200000</v>
      </c>
    </row>
    <row r="42" spans="1:7" x14ac:dyDescent="0.25">
      <c r="A42" s="18" t="s">
        <v>70</v>
      </c>
      <c r="B42" s="19"/>
      <c r="C42" s="19"/>
      <c r="D42" s="19" t="s">
        <v>71</v>
      </c>
      <c r="E42" s="24">
        <v>2500000</v>
      </c>
      <c r="F42" s="21">
        <v>0</v>
      </c>
      <c r="G42" s="22">
        <f t="shared" si="2"/>
        <v>-2500000</v>
      </c>
    </row>
    <row r="43" spans="1:7" x14ac:dyDescent="0.25">
      <c r="A43" s="18" t="s">
        <v>72</v>
      </c>
      <c r="B43" s="19"/>
      <c r="C43" s="19"/>
      <c r="D43" s="19" t="s">
        <v>73</v>
      </c>
      <c r="E43" s="24">
        <v>3300000</v>
      </c>
      <c r="F43" s="21">
        <v>0</v>
      </c>
      <c r="G43" s="22">
        <f t="shared" si="2"/>
        <v>-3300000</v>
      </c>
    </row>
    <row r="44" spans="1:7" x14ac:dyDescent="0.25">
      <c r="A44" s="41" t="s">
        <v>40</v>
      </c>
      <c r="B44" s="42"/>
      <c r="C44" s="38" t="s">
        <v>103</v>
      </c>
      <c r="D44" s="19"/>
      <c r="E44" s="24">
        <v>160000</v>
      </c>
      <c r="F44" s="24">
        <v>0</v>
      </c>
      <c r="G44" s="22">
        <f t="shared" si="2"/>
        <v>-160000</v>
      </c>
    </row>
    <row r="45" spans="1:7" x14ac:dyDescent="0.25">
      <c r="A45" s="41" t="s">
        <v>42</v>
      </c>
      <c r="B45" s="42"/>
      <c r="C45" s="38" t="s">
        <v>74</v>
      </c>
      <c r="D45" s="19"/>
      <c r="E45" s="24">
        <v>0</v>
      </c>
      <c r="F45" s="24">
        <v>0</v>
      </c>
      <c r="G45" s="22">
        <f t="shared" si="2"/>
        <v>0</v>
      </c>
    </row>
    <row r="46" spans="1:7" x14ac:dyDescent="0.25">
      <c r="A46" s="43" t="s">
        <v>25</v>
      </c>
      <c r="B46" s="40" t="s">
        <v>75</v>
      </c>
      <c r="C46" s="40"/>
      <c r="D46" s="19"/>
      <c r="E46" s="20">
        <f>SUM(E54+E47)</f>
        <v>3400000</v>
      </c>
      <c r="F46" s="20">
        <f>SUM(F54+F47)</f>
        <v>662000</v>
      </c>
      <c r="G46" s="22">
        <f t="shared" si="2"/>
        <v>-2738000</v>
      </c>
    </row>
    <row r="47" spans="1:7" x14ac:dyDescent="0.25">
      <c r="A47" s="41" t="s">
        <v>36</v>
      </c>
      <c r="B47" s="42"/>
      <c r="C47" s="38" t="s">
        <v>76</v>
      </c>
      <c r="D47" s="19"/>
      <c r="E47" s="24">
        <f>SUM(E48:E53)</f>
        <v>3100000</v>
      </c>
      <c r="F47" s="24">
        <f>SUM(F48:F53)</f>
        <v>660000</v>
      </c>
      <c r="G47" s="22">
        <f t="shared" si="2"/>
        <v>-2440000</v>
      </c>
    </row>
    <row r="48" spans="1:7" x14ac:dyDescent="0.25">
      <c r="A48" s="41" t="s">
        <v>46</v>
      </c>
      <c r="B48" s="19"/>
      <c r="C48" s="19"/>
      <c r="D48" s="19" t="s">
        <v>77</v>
      </c>
      <c r="E48" s="24">
        <v>700000</v>
      </c>
      <c r="F48" s="21">
        <v>660000</v>
      </c>
      <c r="G48" s="22">
        <f t="shared" si="2"/>
        <v>-40000</v>
      </c>
    </row>
    <row r="49" spans="1:7" x14ac:dyDescent="0.25">
      <c r="A49" s="41" t="s">
        <v>48</v>
      </c>
      <c r="B49" s="19"/>
      <c r="C49" s="19"/>
      <c r="D49" s="19" t="s">
        <v>78</v>
      </c>
      <c r="E49" s="24">
        <v>1500000</v>
      </c>
      <c r="F49" s="21">
        <v>0</v>
      </c>
      <c r="G49" s="22">
        <f t="shared" si="2"/>
        <v>-1500000</v>
      </c>
    </row>
    <row r="50" spans="1:7" x14ac:dyDescent="0.25">
      <c r="A50" s="41" t="s">
        <v>50</v>
      </c>
      <c r="B50" s="42"/>
      <c r="C50" s="42"/>
      <c r="D50" s="42" t="s">
        <v>79</v>
      </c>
      <c r="E50" s="44">
        <v>0</v>
      </c>
      <c r="F50" s="44">
        <v>0</v>
      </c>
      <c r="G50" s="22">
        <f t="shared" ref="G50:G66" si="3">SUM(F50)-E50</f>
        <v>0</v>
      </c>
    </row>
    <row r="51" spans="1:7" x14ac:dyDescent="0.25">
      <c r="A51" s="41" t="s">
        <v>80</v>
      </c>
      <c r="B51" s="42"/>
      <c r="C51" s="42"/>
      <c r="D51" s="42" t="s">
        <v>81</v>
      </c>
      <c r="E51" s="44">
        <v>0</v>
      </c>
      <c r="F51" s="44">
        <v>0</v>
      </c>
      <c r="G51" s="22">
        <f t="shared" si="3"/>
        <v>0</v>
      </c>
    </row>
    <row r="52" spans="1:7" x14ac:dyDescent="0.25">
      <c r="A52" s="41" t="s">
        <v>82</v>
      </c>
      <c r="B52" s="42"/>
      <c r="C52" s="42"/>
      <c r="D52" s="42" t="s">
        <v>83</v>
      </c>
      <c r="E52" s="44">
        <v>400000</v>
      </c>
      <c r="F52" s="44">
        <v>0</v>
      </c>
      <c r="G52" s="22">
        <f t="shared" si="3"/>
        <v>-400000</v>
      </c>
    </row>
    <row r="53" spans="1:7" x14ac:dyDescent="0.25">
      <c r="A53" s="41" t="s">
        <v>84</v>
      </c>
      <c r="B53" s="19"/>
      <c r="C53" s="19"/>
      <c r="D53" s="19" t="s">
        <v>85</v>
      </c>
      <c r="E53" s="24">
        <v>500000</v>
      </c>
      <c r="F53" s="24">
        <v>0</v>
      </c>
      <c r="G53" s="22">
        <f t="shared" si="3"/>
        <v>-500000</v>
      </c>
    </row>
    <row r="54" spans="1:7" x14ac:dyDescent="0.25">
      <c r="A54" s="41" t="s">
        <v>38</v>
      </c>
      <c r="B54" s="42"/>
      <c r="C54" s="42" t="s">
        <v>86</v>
      </c>
      <c r="D54" s="19"/>
      <c r="E54" s="44">
        <f>SUM(E55:E57)</f>
        <v>300000</v>
      </c>
      <c r="F54" s="44">
        <f>SUM(F55:F57)</f>
        <v>2000</v>
      </c>
      <c r="G54" s="22">
        <f t="shared" si="3"/>
        <v>-298000</v>
      </c>
    </row>
    <row r="55" spans="1:7" x14ac:dyDescent="0.25">
      <c r="A55" s="41" t="s">
        <v>53</v>
      </c>
      <c r="B55" s="42"/>
      <c r="C55" s="42"/>
      <c r="D55" s="42" t="s">
        <v>87</v>
      </c>
      <c r="E55" s="44">
        <v>200000</v>
      </c>
      <c r="F55" s="44">
        <v>2000</v>
      </c>
      <c r="G55" s="22">
        <f t="shared" si="3"/>
        <v>-198000</v>
      </c>
    </row>
    <row r="56" spans="1:7" x14ac:dyDescent="0.25">
      <c r="A56" s="41" t="s">
        <v>55</v>
      </c>
      <c r="B56" s="42"/>
      <c r="C56" s="42"/>
      <c r="D56" s="42" t="s">
        <v>88</v>
      </c>
      <c r="E56" s="44">
        <v>0</v>
      </c>
      <c r="F56" s="44">
        <v>0</v>
      </c>
      <c r="G56" s="22">
        <f t="shared" si="3"/>
        <v>0</v>
      </c>
    </row>
    <row r="57" spans="1:7" x14ac:dyDescent="0.25">
      <c r="A57" s="41" t="s">
        <v>89</v>
      </c>
      <c r="B57" s="42"/>
      <c r="C57" s="42"/>
      <c r="D57" s="42" t="s">
        <v>90</v>
      </c>
      <c r="E57" s="44">
        <v>100000</v>
      </c>
      <c r="F57" s="44">
        <v>0</v>
      </c>
      <c r="G57" s="22">
        <f t="shared" si="3"/>
        <v>-100000</v>
      </c>
    </row>
    <row r="58" spans="1:7" x14ac:dyDescent="0.25">
      <c r="A58" s="43" t="s">
        <v>27</v>
      </c>
      <c r="B58" s="45" t="s">
        <v>91</v>
      </c>
      <c r="C58" s="45"/>
      <c r="D58" s="19"/>
      <c r="E58" s="46">
        <f>SUM(E67+E66+E60+E59)</f>
        <v>240000</v>
      </c>
      <c r="F58" s="46">
        <f>SUM(F67+F66+F60+F59)</f>
        <v>0</v>
      </c>
      <c r="G58" s="22">
        <f t="shared" si="3"/>
        <v>-240000</v>
      </c>
    </row>
    <row r="59" spans="1:7" x14ac:dyDescent="0.25">
      <c r="A59" s="41" t="s">
        <v>36</v>
      </c>
      <c r="B59" s="42"/>
      <c r="C59" s="42" t="s">
        <v>92</v>
      </c>
      <c r="D59" s="19"/>
      <c r="E59" s="44">
        <v>0</v>
      </c>
      <c r="F59" s="44">
        <v>0</v>
      </c>
      <c r="G59" s="22">
        <f t="shared" si="3"/>
        <v>0</v>
      </c>
    </row>
    <row r="60" spans="1:7" x14ac:dyDescent="0.25">
      <c r="A60" s="41" t="s">
        <v>38</v>
      </c>
      <c r="B60" s="42"/>
      <c r="C60" s="42" t="s">
        <v>93</v>
      </c>
      <c r="D60" s="19"/>
      <c r="E60" s="44">
        <f>SUM(E61:E65)</f>
        <v>140000</v>
      </c>
      <c r="F60" s="44">
        <f>SUM(F61:F65)</f>
        <v>0</v>
      </c>
      <c r="G60" s="22">
        <f t="shared" si="3"/>
        <v>-140000</v>
      </c>
    </row>
    <row r="61" spans="1:7" x14ac:dyDescent="0.25">
      <c r="A61" s="41" t="s">
        <v>53</v>
      </c>
      <c r="B61" s="19"/>
      <c r="C61" s="19"/>
      <c r="D61" s="19" t="s">
        <v>94</v>
      </c>
      <c r="E61" s="24">
        <v>10000</v>
      </c>
      <c r="F61" s="21">
        <v>0</v>
      </c>
      <c r="G61" s="22">
        <f t="shared" si="3"/>
        <v>-10000</v>
      </c>
    </row>
    <row r="62" spans="1:7" x14ac:dyDescent="0.25">
      <c r="A62" s="41" t="s">
        <v>55</v>
      </c>
      <c r="B62" s="42"/>
      <c r="C62" s="42"/>
      <c r="D62" s="19" t="s">
        <v>95</v>
      </c>
      <c r="E62" s="24">
        <v>60000</v>
      </c>
      <c r="F62" s="21">
        <v>0</v>
      </c>
      <c r="G62" s="22">
        <f t="shared" si="3"/>
        <v>-60000</v>
      </c>
    </row>
    <row r="63" spans="1:7" x14ac:dyDescent="0.25">
      <c r="A63" s="41" t="s">
        <v>89</v>
      </c>
      <c r="B63" s="42"/>
      <c r="C63" s="42"/>
      <c r="D63" s="19" t="s">
        <v>96</v>
      </c>
      <c r="E63" s="24">
        <v>10000</v>
      </c>
      <c r="F63" s="21">
        <v>0</v>
      </c>
      <c r="G63" s="22">
        <f t="shared" si="3"/>
        <v>-10000</v>
      </c>
    </row>
    <row r="64" spans="1:7" x14ac:dyDescent="0.25">
      <c r="A64" s="41" t="s">
        <v>97</v>
      </c>
      <c r="B64" s="42"/>
      <c r="C64" s="42"/>
      <c r="D64" s="19" t="s">
        <v>98</v>
      </c>
      <c r="E64" s="24">
        <v>20000</v>
      </c>
      <c r="F64" s="21">
        <v>0</v>
      </c>
      <c r="G64" s="22">
        <f t="shared" si="3"/>
        <v>-20000</v>
      </c>
    </row>
    <row r="65" spans="1:7" x14ac:dyDescent="0.25">
      <c r="A65" s="41" t="s">
        <v>99</v>
      </c>
      <c r="B65" s="42"/>
      <c r="C65" s="42"/>
      <c r="D65" s="19" t="s">
        <v>100</v>
      </c>
      <c r="E65" s="24">
        <v>40000</v>
      </c>
      <c r="F65" s="24">
        <v>0</v>
      </c>
      <c r="G65" s="22">
        <f t="shared" si="3"/>
        <v>-40000</v>
      </c>
    </row>
    <row r="66" spans="1:7" x14ac:dyDescent="0.25">
      <c r="A66" s="41" t="s">
        <v>40</v>
      </c>
      <c r="B66" s="42"/>
      <c r="C66" s="19" t="s">
        <v>101</v>
      </c>
      <c r="D66" s="19"/>
      <c r="E66" s="24">
        <v>0</v>
      </c>
      <c r="F66" s="21">
        <v>0</v>
      </c>
      <c r="G66" s="22">
        <f t="shared" si="3"/>
        <v>0</v>
      </c>
    </row>
    <row r="67" spans="1:7" x14ac:dyDescent="0.25">
      <c r="A67" s="41" t="s">
        <v>42</v>
      </c>
      <c r="B67" s="42"/>
      <c r="C67" s="42" t="s">
        <v>102</v>
      </c>
      <c r="D67" s="19"/>
      <c r="E67" s="24">
        <v>100000</v>
      </c>
      <c r="F67" s="21">
        <v>0</v>
      </c>
      <c r="G67" s="22">
        <f>SUM(F67)-E67</f>
        <v>-100000</v>
      </c>
    </row>
    <row r="68" spans="1:7" ht="16.5" thickBot="1" x14ac:dyDescent="0.3">
      <c r="A68" s="47"/>
      <c r="B68" s="48"/>
      <c r="C68" s="48"/>
      <c r="D68" s="49"/>
      <c r="E68" s="50"/>
      <c r="F68" s="27"/>
      <c r="G68" s="51"/>
    </row>
  </sheetData>
  <mergeCells count="3">
    <mergeCell ref="B2:D2"/>
    <mergeCell ref="A3:D3"/>
    <mergeCell ref="A18:D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8"/>
  <sheetViews>
    <sheetView topLeftCell="A55" zoomScaleNormal="100" workbookViewId="0">
      <selection activeCell="E68" sqref="A1:E68"/>
    </sheetView>
  </sheetViews>
  <sheetFormatPr defaultRowHeight="15.75" x14ac:dyDescent="0.25"/>
  <cols>
    <col min="1" max="1" width="6" style="17" customWidth="1"/>
    <col min="2" max="2" width="2.42578125" style="17" customWidth="1"/>
    <col min="3" max="3" width="3.140625" style="17" customWidth="1"/>
    <col min="4" max="4" width="64.28515625" style="17" customWidth="1"/>
    <col min="5" max="5" width="20.42578125" style="52" customWidth="1"/>
    <col min="6" max="6" width="20.42578125" style="17" customWidth="1"/>
    <col min="7" max="16384" width="9.140625" style="17"/>
  </cols>
  <sheetData>
    <row r="1" spans="1:5" s="1" customFormat="1" ht="21.75" thickBot="1" x14ac:dyDescent="0.3">
      <c r="A1" s="1" t="s">
        <v>104</v>
      </c>
      <c r="E1" s="2"/>
    </row>
    <row r="2" spans="1:5" s="8" customFormat="1" ht="19.5" thickBot="1" x14ac:dyDescent="0.3">
      <c r="A2" s="4" t="s">
        <v>1</v>
      </c>
      <c r="B2" s="87" t="s">
        <v>2</v>
      </c>
      <c r="C2" s="88"/>
      <c r="D2" s="89"/>
      <c r="E2" s="60" t="s">
        <v>3</v>
      </c>
    </row>
    <row r="3" spans="1:5" s="11" customFormat="1" ht="19.5" thickBot="1" x14ac:dyDescent="0.3">
      <c r="A3" s="95" t="s">
        <v>6</v>
      </c>
      <c r="B3" s="91"/>
      <c r="C3" s="91"/>
      <c r="D3" s="92"/>
      <c r="E3" s="61">
        <f>SUM(E4+E5+E10+E13+E14)</f>
        <v>11900000</v>
      </c>
    </row>
    <row r="4" spans="1:5" x14ac:dyDescent="0.25">
      <c r="A4" s="12" t="s">
        <v>7</v>
      </c>
      <c r="B4" s="13" t="s">
        <v>8</v>
      </c>
      <c r="C4" s="13"/>
      <c r="D4" s="13"/>
      <c r="E4" s="62">
        <v>3900000</v>
      </c>
    </row>
    <row r="5" spans="1:5" x14ac:dyDescent="0.25">
      <c r="A5" s="18" t="s">
        <v>9</v>
      </c>
      <c r="B5" s="19" t="s">
        <v>10</v>
      </c>
      <c r="C5" s="19"/>
      <c r="D5" s="19"/>
      <c r="E5" s="56">
        <f>SUM(E6:E9)</f>
        <v>3000000</v>
      </c>
    </row>
    <row r="6" spans="1:5" x14ac:dyDescent="0.25">
      <c r="A6" s="18" t="s">
        <v>11</v>
      </c>
      <c r="B6" s="19"/>
      <c r="C6" s="23" t="s">
        <v>12</v>
      </c>
      <c r="D6" s="19"/>
      <c r="E6" s="55">
        <v>1000000</v>
      </c>
    </row>
    <row r="7" spans="1:5" x14ac:dyDescent="0.25">
      <c r="A7" s="18" t="s">
        <v>13</v>
      </c>
      <c r="B7" s="19"/>
      <c r="C7" s="23" t="s">
        <v>14</v>
      </c>
      <c r="D7" s="19"/>
      <c r="E7" s="55">
        <v>1000000</v>
      </c>
    </row>
    <row r="8" spans="1:5" x14ac:dyDescent="0.25">
      <c r="A8" s="18" t="s">
        <v>15</v>
      </c>
      <c r="B8" s="19"/>
      <c r="C8" s="23" t="s">
        <v>16</v>
      </c>
      <c r="D8" s="19"/>
      <c r="E8" s="55">
        <v>600000</v>
      </c>
    </row>
    <row r="9" spans="1:5" x14ac:dyDescent="0.25">
      <c r="A9" s="18" t="s">
        <v>17</v>
      </c>
      <c r="B9" s="19"/>
      <c r="C9" s="23" t="s">
        <v>18</v>
      </c>
      <c r="D9" s="19"/>
      <c r="E9" s="55">
        <v>400000</v>
      </c>
    </row>
    <row r="10" spans="1:5" x14ac:dyDescent="0.25">
      <c r="A10" s="18" t="s">
        <v>19</v>
      </c>
      <c r="B10" s="19" t="s">
        <v>20</v>
      </c>
      <c r="C10" s="19"/>
      <c r="D10" s="19"/>
      <c r="E10" s="56">
        <f>SUM(E11:E12)</f>
        <v>3000000</v>
      </c>
    </row>
    <row r="11" spans="1:5" x14ac:dyDescent="0.25">
      <c r="A11" s="18" t="s">
        <v>21</v>
      </c>
      <c r="B11" s="19"/>
      <c r="C11" s="19" t="s">
        <v>22</v>
      </c>
      <c r="D11" s="19"/>
      <c r="E11" s="55">
        <v>2000000</v>
      </c>
    </row>
    <row r="12" spans="1:5" x14ac:dyDescent="0.25">
      <c r="A12" s="18" t="s">
        <v>23</v>
      </c>
      <c r="B12" s="19"/>
      <c r="C12" s="19" t="s">
        <v>24</v>
      </c>
      <c r="D12" s="19"/>
      <c r="E12" s="55">
        <v>1000000</v>
      </c>
    </row>
    <row r="13" spans="1:5" x14ac:dyDescent="0.25">
      <c r="A13" s="18" t="s">
        <v>25</v>
      </c>
      <c r="B13" s="19" t="s">
        <v>26</v>
      </c>
      <c r="C13" s="19"/>
      <c r="D13" s="19"/>
      <c r="E13" s="55">
        <v>0</v>
      </c>
    </row>
    <row r="14" spans="1:5" x14ac:dyDescent="0.25">
      <c r="A14" s="25" t="s">
        <v>27</v>
      </c>
      <c r="B14" s="19" t="s">
        <v>28</v>
      </c>
      <c r="C14" s="19"/>
      <c r="D14" s="19"/>
      <c r="E14" s="56">
        <f>SUM(E15:E16)</f>
        <v>2000000</v>
      </c>
    </row>
    <row r="15" spans="1:5" x14ac:dyDescent="0.25">
      <c r="A15" s="18" t="s">
        <v>29</v>
      </c>
      <c r="B15" s="19"/>
      <c r="C15" s="19" t="s">
        <v>30</v>
      </c>
      <c r="D15" s="19"/>
      <c r="E15" s="55">
        <v>1000000</v>
      </c>
    </row>
    <row r="16" spans="1:5" s="29" customFormat="1" ht="16.5" thickBot="1" x14ac:dyDescent="0.3">
      <c r="A16" s="26" t="s">
        <v>31</v>
      </c>
      <c r="B16" s="27"/>
      <c r="C16" s="27" t="s">
        <v>32</v>
      </c>
      <c r="D16" s="27"/>
      <c r="E16" s="63">
        <v>1000000</v>
      </c>
    </row>
    <row r="17" spans="1:5" s="29" customFormat="1" ht="16.5" thickBot="1" x14ac:dyDescent="0.3">
      <c r="E17" s="30"/>
    </row>
    <row r="18" spans="1:5" s="32" customFormat="1" ht="19.5" thickBot="1" x14ac:dyDescent="0.35">
      <c r="A18" s="93" t="s">
        <v>33</v>
      </c>
      <c r="B18" s="94"/>
      <c r="C18" s="94"/>
      <c r="D18" s="94"/>
      <c r="E18" s="53">
        <f>SUM(E58)+E46+E34+E24+E19</f>
        <v>11900000</v>
      </c>
    </row>
    <row r="19" spans="1:5" x14ac:dyDescent="0.25">
      <c r="A19" s="33" t="s">
        <v>34</v>
      </c>
      <c r="B19" s="34" t="s">
        <v>35</v>
      </c>
      <c r="C19" s="34"/>
      <c r="D19" s="35"/>
      <c r="E19" s="54">
        <f>SUM(E20:E23)</f>
        <v>0</v>
      </c>
    </row>
    <row r="20" spans="1:5" x14ac:dyDescent="0.25">
      <c r="A20" s="37" t="s">
        <v>36</v>
      </c>
      <c r="B20" s="38"/>
      <c r="C20" s="38" t="s">
        <v>37</v>
      </c>
      <c r="D20" s="19"/>
      <c r="E20" s="55">
        <v>0</v>
      </c>
    </row>
    <row r="21" spans="1:5" x14ac:dyDescent="0.25">
      <c r="A21" s="37" t="s">
        <v>38</v>
      </c>
      <c r="B21" s="38"/>
      <c r="C21" s="38" t="s">
        <v>39</v>
      </c>
      <c r="D21" s="19"/>
      <c r="E21" s="55">
        <v>0</v>
      </c>
    </row>
    <row r="22" spans="1:5" x14ac:dyDescent="0.25">
      <c r="A22" s="37" t="s">
        <v>40</v>
      </c>
      <c r="B22" s="38"/>
      <c r="C22" s="38" t="s">
        <v>41</v>
      </c>
      <c r="D22" s="19"/>
      <c r="E22" s="55">
        <v>0</v>
      </c>
    </row>
    <row r="23" spans="1:5" x14ac:dyDescent="0.25">
      <c r="A23" s="37" t="s">
        <v>42</v>
      </c>
      <c r="B23" s="38"/>
      <c r="C23" s="38" t="s">
        <v>43</v>
      </c>
      <c r="D23" s="19"/>
      <c r="E23" s="55">
        <v>0</v>
      </c>
    </row>
    <row r="24" spans="1:5" x14ac:dyDescent="0.25">
      <c r="A24" s="39" t="s">
        <v>9</v>
      </c>
      <c r="B24" s="40" t="s">
        <v>44</v>
      </c>
      <c r="C24" s="40"/>
      <c r="D24" s="19"/>
      <c r="E24" s="56">
        <f>SUM(E32+E29+E25)</f>
        <v>140000</v>
      </c>
    </row>
    <row r="25" spans="1:5" x14ac:dyDescent="0.25">
      <c r="A25" s="37" t="s">
        <v>36</v>
      </c>
      <c r="B25" s="38"/>
      <c r="C25" s="38" t="s">
        <v>45</v>
      </c>
      <c r="D25" s="19"/>
      <c r="E25" s="55">
        <f>SUM(E26:E28)</f>
        <v>0</v>
      </c>
    </row>
    <row r="26" spans="1:5" x14ac:dyDescent="0.25">
      <c r="A26" s="41" t="s">
        <v>46</v>
      </c>
      <c r="B26" s="42"/>
      <c r="C26" s="42"/>
      <c r="D26" s="38" t="s">
        <v>47</v>
      </c>
      <c r="E26" s="55">
        <v>0</v>
      </c>
    </row>
    <row r="27" spans="1:5" x14ac:dyDescent="0.25">
      <c r="A27" s="41" t="s">
        <v>48</v>
      </c>
      <c r="B27" s="42"/>
      <c r="C27" s="42"/>
      <c r="D27" s="38" t="s">
        <v>49</v>
      </c>
      <c r="E27" s="55">
        <v>0</v>
      </c>
    </row>
    <row r="28" spans="1:5" x14ac:dyDescent="0.25">
      <c r="A28" s="41" t="s">
        <v>50</v>
      </c>
      <c r="B28" s="42"/>
      <c r="C28" s="42"/>
      <c r="D28" s="38" t="s">
        <v>51</v>
      </c>
      <c r="E28" s="55">
        <v>0</v>
      </c>
    </row>
    <row r="29" spans="1:5" x14ac:dyDescent="0.25">
      <c r="A29" s="37" t="s">
        <v>38</v>
      </c>
      <c r="B29" s="38"/>
      <c r="C29" s="38" t="s">
        <v>52</v>
      </c>
      <c r="D29" s="19"/>
      <c r="E29" s="55">
        <f>SUM(E30:E31)</f>
        <v>140000</v>
      </c>
    </row>
    <row r="30" spans="1:5" x14ac:dyDescent="0.25">
      <c r="A30" s="41" t="s">
        <v>53</v>
      </c>
      <c r="B30" s="42"/>
      <c r="C30" s="42"/>
      <c r="D30" s="38" t="s">
        <v>54</v>
      </c>
      <c r="E30" s="55">
        <v>0</v>
      </c>
    </row>
    <row r="31" spans="1:5" x14ac:dyDescent="0.25">
      <c r="A31" s="41" t="s">
        <v>55</v>
      </c>
      <c r="B31" s="42"/>
      <c r="C31" s="42"/>
      <c r="D31" s="38" t="s">
        <v>56</v>
      </c>
      <c r="E31" s="55">
        <v>140000</v>
      </c>
    </row>
    <row r="32" spans="1:5" x14ac:dyDescent="0.25">
      <c r="A32" s="41" t="s">
        <v>40</v>
      </c>
      <c r="B32" s="42"/>
      <c r="C32" s="38" t="s">
        <v>57</v>
      </c>
      <c r="D32" s="19"/>
      <c r="E32" s="55">
        <f>SUM(E33)</f>
        <v>0</v>
      </c>
    </row>
    <row r="33" spans="1:5" x14ac:dyDescent="0.25">
      <c r="A33" s="41" t="s">
        <v>58</v>
      </c>
      <c r="B33" s="42"/>
      <c r="C33" s="42"/>
      <c r="D33" s="38" t="s">
        <v>59</v>
      </c>
      <c r="E33" s="55">
        <v>0</v>
      </c>
    </row>
    <row r="34" spans="1:5" x14ac:dyDescent="0.25">
      <c r="A34" s="43" t="s">
        <v>19</v>
      </c>
      <c r="B34" s="40" t="s">
        <v>60</v>
      </c>
      <c r="C34" s="40"/>
      <c r="D34" s="19"/>
      <c r="E34" s="56">
        <f>SUM(E45+E44+E38+E35)</f>
        <v>8120000</v>
      </c>
    </row>
    <row r="35" spans="1:5" x14ac:dyDescent="0.25">
      <c r="A35" s="41" t="s">
        <v>36</v>
      </c>
      <c r="B35" s="42"/>
      <c r="C35" s="38" t="s">
        <v>61</v>
      </c>
      <c r="D35" s="19"/>
      <c r="E35" s="55">
        <f>SUM(E36:E37)</f>
        <v>160000</v>
      </c>
    </row>
    <row r="36" spans="1:5" x14ac:dyDescent="0.25">
      <c r="A36" s="41" t="s">
        <v>46</v>
      </c>
      <c r="B36" s="19"/>
      <c r="C36" s="19"/>
      <c r="D36" s="19" t="s">
        <v>62</v>
      </c>
      <c r="E36" s="55">
        <v>100000</v>
      </c>
    </row>
    <row r="37" spans="1:5" x14ac:dyDescent="0.25">
      <c r="A37" s="18" t="s">
        <v>63</v>
      </c>
      <c r="B37" s="19"/>
      <c r="C37" s="19"/>
      <c r="D37" s="19" t="s">
        <v>64</v>
      </c>
      <c r="E37" s="55">
        <v>60000</v>
      </c>
    </row>
    <row r="38" spans="1:5" x14ac:dyDescent="0.25">
      <c r="A38" s="41" t="s">
        <v>38</v>
      </c>
      <c r="B38" s="42"/>
      <c r="C38" s="38" t="s">
        <v>65</v>
      </c>
      <c r="D38" s="19"/>
      <c r="E38" s="55">
        <f>SUM(E40+E39)</f>
        <v>7800000</v>
      </c>
    </row>
    <row r="39" spans="1:5" x14ac:dyDescent="0.25">
      <c r="A39" s="41" t="s">
        <v>53</v>
      </c>
      <c r="B39" s="42"/>
      <c r="C39" s="42"/>
      <c r="D39" s="38" t="s">
        <v>66</v>
      </c>
      <c r="E39" s="55">
        <v>800000</v>
      </c>
    </row>
    <row r="40" spans="1:5" x14ac:dyDescent="0.25">
      <c r="A40" s="41" t="s">
        <v>55</v>
      </c>
      <c r="B40" s="19"/>
      <c r="C40" s="19"/>
      <c r="D40" s="19" t="s">
        <v>67</v>
      </c>
      <c r="E40" s="56">
        <f>SUM(E41:E43)</f>
        <v>7000000</v>
      </c>
    </row>
    <row r="41" spans="1:5" x14ac:dyDescent="0.25">
      <c r="A41" s="18" t="s">
        <v>68</v>
      </c>
      <c r="B41" s="19"/>
      <c r="C41" s="19"/>
      <c r="D41" s="19" t="s">
        <v>69</v>
      </c>
      <c r="E41" s="55">
        <v>1200000</v>
      </c>
    </row>
    <row r="42" spans="1:5" x14ac:dyDescent="0.25">
      <c r="A42" s="18" t="s">
        <v>70</v>
      </c>
      <c r="B42" s="19"/>
      <c r="C42" s="19"/>
      <c r="D42" s="19" t="s">
        <v>71</v>
      </c>
      <c r="E42" s="55">
        <v>2500000</v>
      </c>
    </row>
    <row r="43" spans="1:5" x14ac:dyDescent="0.25">
      <c r="A43" s="18" t="s">
        <v>72</v>
      </c>
      <c r="B43" s="19"/>
      <c r="C43" s="19"/>
      <c r="D43" s="19" t="s">
        <v>73</v>
      </c>
      <c r="E43" s="55">
        <v>3300000</v>
      </c>
    </row>
    <row r="44" spans="1:5" x14ac:dyDescent="0.25">
      <c r="A44" s="41" t="s">
        <v>40</v>
      </c>
      <c r="B44" s="42"/>
      <c r="C44" s="38" t="s">
        <v>103</v>
      </c>
      <c r="D44" s="19"/>
      <c r="E44" s="55">
        <v>160000</v>
      </c>
    </row>
    <row r="45" spans="1:5" x14ac:dyDescent="0.25">
      <c r="A45" s="41" t="s">
        <v>42</v>
      </c>
      <c r="B45" s="42"/>
      <c r="C45" s="38" t="s">
        <v>74</v>
      </c>
      <c r="D45" s="19"/>
      <c r="E45" s="55">
        <v>0</v>
      </c>
    </row>
    <row r="46" spans="1:5" x14ac:dyDescent="0.25">
      <c r="A46" s="43" t="s">
        <v>25</v>
      </c>
      <c r="B46" s="40" t="s">
        <v>75</v>
      </c>
      <c r="C46" s="40"/>
      <c r="D46" s="19"/>
      <c r="E46" s="56">
        <f>SUM(E54+E47)</f>
        <v>3400000</v>
      </c>
    </row>
    <row r="47" spans="1:5" x14ac:dyDescent="0.25">
      <c r="A47" s="41" t="s">
        <v>36</v>
      </c>
      <c r="B47" s="42"/>
      <c r="C47" s="38" t="s">
        <v>76</v>
      </c>
      <c r="D47" s="19"/>
      <c r="E47" s="55">
        <f>SUM(E48:E53)</f>
        <v>3100000</v>
      </c>
    </row>
    <row r="48" spans="1:5" x14ac:dyDescent="0.25">
      <c r="A48" s="41" t="s">
        <v>46</v>
      </c>
      <c r="B48" s="19"/>
      <c r="C48" s="19"/>
      <c r="D48" s="19" t="s">
        <v>77</v>
      </c>
      <c r="E48" s="55">
        <v>700000</v>
      </c>
    </row>
    <row r="49" spans="1:5" x14ac:dyDescent="0.25">
      <c r="A49" s="41" t="s">
        <v>48</v>
      </c>
      <c r="B49" s="19"/>
      <c r="C49" s="19"/>
      <c r="D49" s="19" t="s">
        <v>78</v>
      </c>
      <c r="E49" s="55">
        <v>1500000</v>
      </c>
    </row>
    <row r="50" spans="1:5" x14ac:dyDescent="0.25">
      <c r="A50" s="41" t="s">
        <v>50</v>
      </c>
      <c r="B50" s="42"/>
      <c r="C50" s="42"/>
      <c r="D50" s="42" t="s">
        <v>79</v>
      </c>
      <c r="E50" s="57">
        <v>0</v>
      </c>
    </row>
    <row r="51" spans="1:5" x14ac:dyDescent="0.25">
      <c r="A51" s="41" t="s">
        <v>80</v>
      </c>
      <c r="B51" s="42"/>
      <c r="C51" s="42"/>
      <c r="D51" s="42" t="s">
        <v>81</v>
      </c>
      <c r="E51" s="57">
        <v>0</v>
      </c>
    </row>
    <row r="52" spans="1:5" x14ac:dyDescent="0.25">
      <c r="A52" s="41" t="s">
        <v>82</v>
      </c>
      <c r="B52" s="42"/>
      <c r="C52" s="42"/>
      <c r="D52" s="42" t="s">
        <v>83</v>
      </c>
      <c r="E52" s="57">
        <v>400000</v>
      </c>
    </row>
    <row r="53" spans="1:5" x14ac:dyDescent="0.25">
      <c r="A53" s="41" t="s">
        <v>84</v>
      </c>
      <c r="B53" s="19"/>
      <c r="C53" s="19"/>
      <c r="D53" s="19" t="s">
        <v>85</v>
      </c>
      <c r="E53" s="55">
        <v>500000</v>
      </c>
    </row>
    <row r="54" spans="1:5" x14ac:dyDescent="0.25">
      <c r="A54" s="41" t="s">
        <v>38</v>
      </c>
      <c r="B54" s="42"/>
      <c r="C54" s="42" t="s">
        <v>86</v>
      </c>
      <c r="D54" s="19"/>
      <c r="E54" s="57">
        <f>SUM(E55:E57)</f>
        <v>300000</v>
      </c>
    </row>
    <row r="55" spans="1:5" x14ac:dyDescent="0.25">
      <c r="A55" s="41" t="s">
        <v>53</v>
      </c>
      <c r="B55" s="42"/>
      <c r="C55" s="42"/>
      <c r="D55" s="42" t="s">
        <v>87</v>
      </c>
      <c r="E55" s="57">
        <v>200000</v>
      </c>
    </row>
    <row r="56" spans="1:5" x14ac:dyDescent="0.25">
      <c r="A56" s="41" t="s">
        <v>55</v>
      </c>
      <c r="B56" s="42"/>
      <c r="C56" s="42"/>
      <c r="D56" s="42" t="s">
        <v>88</v>
      </c>
      <c r="E56" s="57">
        <v>0</v>
      </c>
    </row>
    <row r="57" spans="1:5" x14ac:dyDescent="0.25">
      <c r="A57" s="41" t="s">
        <v>89</v>
      </c>
      <c r="B57" s="42"/>
      <c r="C57" s="42"/>
      <c r="D57" s="42" t="s">
        <v>90</v>
      </c>
      <c r="E57" s="57">
        <v>100000</v>
      </c>
    </row>
    <row r="58" spans="1:5" x14ac:dyDescent="0.25">
      <c r="A58" s="43" t="s">
        <v>27</v>
      </c>
      <c r="B58" s="45" t="s">
        <v>91</v>
      </c>
      <c r="C58" s="45"/>
      <c r="D58" s="19"/>
      <c r="E58" s="58">
        <f>SUM(E67+E66+E60+E59)</f>
        <v>240000</v>
      </c>
    </row>
    <row r="59" spans="1:5" x14ac:dyDescent="0.25">
      <c r="A59" s="41" t="s">
        <v>36</v>
      </c>
      <c r="B59" s="42"/>
      <c r="C59" s="42" t="s">
        <v>92</v>
      </c>
      <c r="D59" s="19"/>
      <c r="E59" s="57">
        <v>0</v>
      </c>
    </row>
    <row r="60" spans="1:5" x14ac:dyDescent="0.25">
      <c r="A60" s="41" t="s">
        <v>38</v>
      </c>
      <c r="B60" s="42"/>
      <c r="C60" s="42" t="s">
        <v>93</v>
      </c>
      <c r="D60" s="19"/>
      <c r="E60" s="57">
        <f>SUM(E61:E65)</f>
        <v>140000</v>
      </c>
    </row>
    <row r="61" spans="1:5" x14ac:dyDescent="0.25">
      <c r="A61" s="41" t="s">
        <v>53</v>
      </c>
      <c r="B61" s="19"/>
      <c r="C61" s="19"/>
      <c r="D61" s="19" t="s">
        <v>94</v>
      </c>
      <c r="E61" s="55">
        <v>10000</v>
      </c>
    </row>
    <row r="62" spans="1:5" x14ac:dyDescent="0.25">
      <c r="A62" s="41" t="s">
        <v>55</v>
      </c>
      <c r="B62" s="42"/>
      <c r="C62" s="42"/>
      <c r="D62" s="19" t="s">
        <v>95</v>
      </c>
      <c r="E62" s="55">
        <v>60000</v>
      </c>
    </row>
    <row r="63" spans="1:5" x14ac:dyDescent="0.25">
      <c r="A63" s="41" t="s">
        <v>89</v>
      </c>
      <c r="B63" s="42"/>
      <c r="C63" s="42"/>
      <c r="D63" s="19" t="s">
        <v>96</v>
      </c>
      <c r="E63" s="55">
        <v>10000</v>
      </c>
    </row>
    <row r="64" spans="1:5" x14ac:dyDescent="0.25">
      <c r="A64" s="41" t="s">
        <v>97</v>
      </c>
      <c r="B64" s="42"/>
      <c r="C64" s="42"/>
      <c r="D64" s="19" t="s">
        <v>98</v>
      </c>
      <c r="E64" s="55">
        <v>20000</v>
      </c>
    </row>
    <row r="65" spans="1:5" x14ac:dyDescent="0.25">
      <c r="A65" s="41" t="s">
        <v>99</v>
      </c>
      <c r="B65" s="42"/>
      <c r="C65" s="42"/>
      <c r="D65" s="19" t="s">
        <v>100</v>
      </c>
      <c r="E65" s="55">
        <v>40000</v>
      </c>
    </row>
    <row r="66" spans="1:5" x14ac:dyDescent="0.25">
      <c r="A66" s="41" t="s">
        <v>40</v>
      </c>
      <c r="B66" s="42"/>
      <c r="C66" s="19" t="s">
        <v>101</v>
      </c>
      <c r="D66" s="19"/>
      <c r="E66" s="55">
        <v>0</v>
      </c>
    </row>
    <row r="67" spans="1:5" x14ac:dyDescent="0.25">
      <c r="A67" s="41" t="s">
        <v>42</v>
      </c>
      <c r="B67" s="42"/>
      <c r="C67" s="42" t="s">
        <v>102</v>
      </c>
      <c r="D67" s="19"/>
      <c r="E67" s="55">
        <v>100000</v>
      </c>
    </row>
    <row r="68" spans="1:5" ht="16.5" thickBot="1" x14ac:dyDescent="0.3">
      <c r="A68" s="47"/>
      <c r="B68" s="48"/>
      <c r="C68" s="48"/>
      <c r="D68" s="49"/>
      <c r="E68" s="59"/>
    </row>
  </sheetData>
  <mergeCells count="3">
    <mergeCell ref="B2:D2"/>
    <mergeCell ref="A3:D3"/>
    <mergeCell ref="A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44" sqref="A1:F44"/>
    </sheetView>
  </sheetViews>
  <sheetFormatPr defaultColWidth="24" defaultRowHeight="14.25" x14ac:dyDescent="0.25"/>
  <cols>
    <col min="1" max="1" width="6" style="64" customWidth="1"/>
    <col min="2" max="2" width="34.5703125" style="72" customWidth="1"/>
    <col min="3" max="3" width="13" style="76" customWidth="1"/>
    <col min="4" max="4" width="12.42578125" style="76" customWidth="1"/>
    <col min="5" max="5" width="26" style="73" customWidth="1"/>
    <col min="6" max="6" width="20.42578125" style="64" customWidth="1"/>
    <col min="7" max="16384" width="24" style="64"/>
  </cols>
  <sheetData>
    <row r="1" spans="1:6" s="74" customFormat="1" ht="29.25" thickBot="1" x14ac:dyDescent="0.3">
      <c r="A1" s="82" t="s">
        <v>105</v>
      </c>
      <c r="B1" s="83" t="s">
        <v>106</v>
      </c>
      <c r="C1" s="84" t="s">
        <v>107</v>
      </c>
      <c r="D1" s="84" t="s">
        <v>108</v>
      </c>
      <c r="E1" s="83" t="s">
        <v>109</v>
      </c>
      <c r="F1" s="85" t="s">
        <v>159</v>
      </c>
    </row>
    <row r="2" spans="1:6" ht="42.75" x14ac:dyDescent="0.25">
      <c r="A2" s="86" t="s">
        <v>36</v>
      </c>
      <c r="B2" s="78" t="s">
        <v>133</v>
      </c>
      <c r="C2" s="79">
        <v>44638</v>
      </c>
      <c r="D2" s="79">
        <v>44872</v>
      </c>
      <c r="E2" s="80" t="s">
        <v>112</v>
      </c>
      <c r="F2" s="81"/>
    </row>
    <row r="3" spans="1:6" ht="28.5" x14ac:dyDescent="0.25">
      <c r="A3" s="86" t="s">
        <v>38</v>
      </c>
      <c r="B3" s="65" t="s">
        <v>140</v>
      </c>
      <c r="C3" s="75">
        <v>44638</v>
      </c>
      <c r="D3" s="75">
        <v>44926</v>
      </c>
      <c r="E3" s="66" t="s">
        <v>122</v>
      </c>
      <c r="F3" s="67"/>
    </row>
    <row r="4" spans="1:6" ht="42.75" x14ac:dyDescent="0.25">
      <c r="A4" s="86" t="s">
        <v>40</v>
      </c>
      <c r="B4" s="65" t="s">
        <v>143</v>
      </c>
      <c r="C4" s="75">
        <v>44638</v>
      </c>
      <c r="D4" s="75">
        <v>45170</v>
      </c>
      <c r="E4" s="66" t="s">
        <v>144</v>
      </c>
      <c r="F4" s="67"/>
    </row>
    <row r="5" spans="1:6" ht="57" x14ac:dyDescent="0.25">
      <c r="A5" s="86" t="s">
        <v>42</v>
      </c>
      <c r="B5" s="65" t="s">
        <v>165</v>
      </c>
      <c r="C5" s="75">
        <v>44640</v>
      </c>
      <c r="D5" s="75">
        <v>44643</v>
      </c>
      <c r="E5" s="66" t="s">
        <v>125</v>
      </c>
      <c r="F5" s="67"/>
    </row>
    <row r="6" spans="1:6" ht="28.5" x14ac:dyDescent="0.25">
      <c r="A6" s="86" t="s">
        <v>136</v>
      </c>
      <c r="B6" s="65" t="s">
        <v>168</v>
      </c>
      <c r="C6" s="75">
        <v>44652</v>
      </c>
      <c r="D6" s="75">
        <v>44679</v>
      </c>
      <c r="E6" s="66" t="s">
        <v>112</v>
      </c>
      <c r="F6" s="67"/>
    </row>
    <row r="7" spans="1:6" ht="57" x14ac:dyDescent="0.25">
      <c r="A7" s="86" t="s">
        <v>123</v>
      </c>
      <c r="B7" s="65" t="s">
        <v>120</v>
      </c>
      <c r="C7" s="75">
        <v>44679</v>
      </c>
      <c r="D7" s="75">
        <v>44679</v>
      </c>
      <c r="E7" s="66" t="s">
        <v>125</v>
      </c>
      <c r="F7" s="67"/>
    </row>
    <row r="8" spans="1:6" ht="57" x14ac:dyDescent="0.25">
      <c r="A8" s="86" t="s">
        <v>170</v>
      </c>
      <c r="B8" s="65" t="s">
        <v>145</v>
      </c>
      <c r="C8" s="75">
        <v>44679</v>
      </c>
      <c r="D8" s="75">
        <v>45046</v>
      </c>
      <c r="E8" s="66" t="s">
        <v>146</v>
      </c>
      <c r="F8" s="67"/>
    </row>
    <row r="9" spans="1:6" ht="42.75" x14ac:dyDescent="0.25">
      <c r="A9" s="86" t="s">
        <v>171</v>
      </c>
      <c r="B9" s="65" t="s">
        <v>121</v>
      </c>
      <c r="C9" s="75">
        <v>44728</v>
      </c>
      <c r="D9" s="75">
        <v>44728</v>
      </c>
      <c r="E9" s="66" t="s">
        <v>125</v>
      </c>
      <c r="F9" s="67"/>
    </row>
    <row r="10" spans="1:6" ht="28.5" x14ac:dyDescent="0.25">
      <c r="A10" s="86" t="s">
        <v>172</v>
      </c>
      <c r="B10" s="65" t="s">
        <v>137</v>
      </c>
      <c r="C10" s="75">
        <v>44732</v>
      </c>
      <c r="D10" s="75">
        <v>44915</v>
      </c>
      <c r="E10" s="66" t="s">
        <v>138</v>
      </c>
      <c r="F10" s="67"/>
    </row>
    <row r="11" spans="1:6" ht="42.75" x14ac:dyDescent="0.25">
      <c r="A11" s="86" t="s">
        <v>173</v>
      </c>
      <c r="B11" s="65" t="s">
        <v>163</v>
      </c>
      <c r="C11" s="75">
        <v>44734</v>
      </c>
      <c r="D11" s="75">
        <v>44734</v>
      </c>
      <c r="E11" s="66" t="s">
        <v>122</v>
      </c>
      <c r="F11" s="67"/>
    </row>
    <row r="12" spans="1:6" ht="28.5" x14ac:dyDescent="0.25">
      <c r="A12" s="86" t="s">
        <v>174</v>
      </c>
      <c r="B12" s="65" t="s">
        <v>116</v>
      </c>
      <c r="C12" s="75">
        <v>44743</v>
      </c>
      <c r="D12" s="75">
        <v>44743</v>
      </c>
      <c r="E12" s="66" t="s">
        <v>117</v>
      </c>
      <c r="F12" s="67"/>
    </row>
    <row r="13" spans="1:6" ht="28.5" x14ac:dyDescent="0.25">
      <c r="A13" s="86" t="s">
        <v>175</v>
      </c>
      <c r="B13" s="65" t="s">
        <v>118</v>
      </c>
      <c r="C13" s="75">
        <v>44743</v>
      </c>
      <c r="D13" s="75">
        <v>44743</v>
      </c>
      <c r="E13" s="66" t="s">
        <v>117</v>
      </c>
      <c r="F13" s="67"/>
    </row>
    <row r="14" spans="1:6" ht="28.5" x14ac:dyDescent="0.25">
      <c r="A14" s="86" t="s">
        <v>176</v>
      </c>
      <c r="B14" s="65" t="s">
        <v>164</v>
      </c>
      <c r="C14" s="75">
        <v>44743</v>
      </c>
      <c r="D14" s="75">
        <v>44743</v>
      </c>
      <c r="E14" s="66" t="s">
        <v>117</v>
      </c>
      <c r="F14" s="67"/>
    </row>
    <row r="15" spans="1:6" ht="28.5" x14ac:dyDescent="0.25">
      <c r="A15" s="86" t="s">
        <v>177</v>
      </c>
      <c r="B15" s="65" t="s">
        <v>128</v>
      </c>
      <c r="C15" s="75">
        <v>44757</v>
      </c>
      <c r="D15" s="75">
        <v>44757</v>
      </c>
      <c r="E15" s="66" t="s">
        <v>112</v>
      </c>
      <c r="F15" s="67"/>
    </row>
    <row r="16" spans="1:6" ht="28.5" x14ac:dyDescent="0.25">
      <c r="A16" s="86" t="s">
        <v>178</v>
      </c>
      <c r="B16" s="65" t="s">
        <v>161</v>
      </c>
      <c r="C16" s="75">
        <v>44758</v>
      </c>
      <c r="D16" s="75">
        <v>45108</v>
      </c>
      <c r="E16" s="66" t="s">
        <v>122</v>
      </c>
      <c r="F16" s="67"/>
    </row>
    <row r="17" spans="1:6" ht="42.75" x14ac:dyDescent="0.25">
      <c r="A17" s="86" t="s">
        <v>179</v>
      </c>
      <c r="B17" s="65" t="s">
        <v>124</v>
      </c>
      <c r="C17" s="75">
        <v>44770</v>
      </c>
      <c r="D17" s="75">
        <v>44770</v>
      </c>
      <c r="E17" s="66" t="s">
        <v>125</v>
      </c>
      <c r="F17" s="67"/>
    </row>
    <row r="18" spans="1:6" ht="28.5" x14ac:dyDescent="0.25">
      <c r="A18" s="86" t="s">
        <v>180</v>
      </c>
      <c r="B18" s="65" t="s">
        <v>126</v>
      </c>
      <c r="C18" s="75">
        <v>44814</v>
      </c>
      <c r="D18" s="75">
        <v>44814</v>
      </c>
      <c r="E18" s="66" t="s">
        <v>167</v>
      </c>
      <c r="F18" s="67"/>
    </row>
    <row r="19" spans="1:6" ht="28.5" x14ac:dyDescent="0.25">
      <c r="A19" s="86" t="s">
        <v>181</v>
      </c>
      <c r="B19" s="65" t="s">
        <v>127</v>
      </c>
      <c r="C19" s="75">
        <v>44814</v>
      </c>
      <c r="D19" s="75">
        <v>44814</v>
      </c>
      <c r="E19" s="66" t="s">
        <v>167</v>
      </c>
      <c r="F19" s="67"/>
    </row>
    <row r="20" spans="1:6" ht="15" x14ac:dyDescent="0.25">
      <c r="A20" s="86" t="s">
        <v>182</v>
      </c>
      <c r="B20" s="65" t="s">
        <v>129</v>
      </c>
      <c r="C20" s="75">
        <v>44814</v>
      </c>
      <c r="D20" s="75">
        <v>44814</v>
      </c>
      <c r="E20" s="66" t="s">
        <v>112</v>
      </c>
      <c r="F20" s="67"/>
    </row>
    <row r="21" spans="1:6" ht="42.75" x14ac:dyDescent="0.25">
      <c r="A21" s="86" t="s">
        <v>183</v>
      </c>
      <c r="B21" s="65" t="s">
        <v>130</v>
      </c>
      <c r="C21" s="75">
        <v>44827</v>
      </c>
      <c r="D21" s="75">
        <v>44827</v>
      </c>
      <c r="E21" s="66" t="s">
        <v>122</v>
      </c>
      <c r="F21" s="67"/>
    </row>
    <row r="22" spans="1:6" ht="28.5" x14ac:dyDescent="0.25">
      <c r="A22" s="86" t="s">
        <v>184</v>
      </c>
      <c r="B22" s="65" t="s">
        <v>152</v>
      </c>
      <c r="C22" s="75">
        <v>44835</v>
      </c>
      <c r="D22" s="75">
        <v>45046</v>
      </c>
      <c r="E22" s="66" t="s">
        <v>122</v>
      </c>
      <c r="F22" s="67"/>
    </row>
    <row r="23" spans="1:6" ht="42.75" x14ac:dyDescent="0.25">
      <c r="A23" s="86" t="s">
        <v>185</v>
      </c>
      <c r="B23" s="65" t="s">
        <v>131</v>
      </c>
      <c r="C23" s="75">
        <v>44838</v>
      </c>
      <c r="D23" s="75">
        <v>44838</v>
      </c>
      <c r="E23" s="66" t="s">
        <v>122</v>
      </c>
      <c r="F23" s="67"/>
    </row>
    <row r="24" spans="1:6" ht="28.5" x14ac:dyDescent="0.25">
      <c r="A24" s="86" t="s">
        <v>186</v>
      </c>
      <c r="B24" s="65" t="s">
        <v>132</v>
      </c>
      <c r="C24" s="75">
        <v>44848</v>
      </c>
      <c r="D24" s="75">
        <v>44848</v>
      </c>
      <c r="E24" s="66" t="s">
        <v>112</v>
      </c>
      <c r="F24" s="67"/>
    </row>
    <row r="25" spans="1:6" ht="15" x14ac:dyDescent="0.25">
      <c r="A25" s="86" t="s">
        <v>187</v>
      </c>
      <c r="B25" s="65" t="s">
        <v>111</v>
      </c>
      <c r="C25" s="75">
        <v>44849</v>
      </c>
      <c r="D25" s="75" t="s">
        <v>169</v>
      </c>
      <c r="E25" s="66" t="s">
        <v>112</v>
      </c>
      <c r="F25" s="67"/>
    </row>
    <row r="26" spans="1:6" ht="28.5" x14ac:dyDescent="0.25">
      <c r="A26" s="86" t="s">
        <v>188</v>
      </c>
      <c r="B26" s="65" t="s">
        <v>110</v>
      </c>
      <c r="C26" s="75">
        <v>44855</v>
      </c>
      <c r="D26" s="75">
        <v>45189</v>
      </c>
      <c r="E26" s="66" t="s">
        <v>112</v>
      </c>
      <c r="F26" s="67"/>
    </row>
    <row r="27" spans="1:6" ht="15" x14ac:dyDescent="0.25">
      <c r="A27" s="86" t="s">
        <v>189</v>
      </c>
      <c r="B27" s="65" t="s">
        <v>113</v>
      </c>
      <c r="C27" s="75">
        <v>44862</v>
      </c>
      <c r="D27" s="75">
        <v>45015</v>
      </c>
      <c r="E27" s="66" t="s">
        <v>112</v>
      </c>
      <c r="F27" s="67"/>
    </row>
    <row r="28" spans="1:6" ht="57" x14ac:dyDescent="0.25">
      <c r="A28" s="86" t="s">
        <v>190</v>
      </c>
      <c r="B28" s="65" t="s">
        <v>134</v>
      </c>
      <c r="C28" s="75">
        <v>44875</v>
      </c>
      <c r="D28" s="75">
        <v>44883</v>
      </c>
      <c r="E28" s="66" t="s">
        <v>112</v>
      </c>
      <c r="F28" s="67"/>
    </row>
    <row r="29" spans="1:6" ht="28.5" x14ac:dyDescent="0.25">
      <c r="A29" s="86" t="s">
        <v>191</v>
      </c>
      <c r="B29" s="65" t="s">
        <v>135</v>
      </c>
      <c r="C29" s="75">
        <v>44890</v>
      </c>
      <c r="D29" s="75">
        <v>44900</v>
      </c>
      <c r="E29" s="66" t="s">
        <v>112</v>
      </c>
      <c r="F29" s="67"/>
    </row>
    <row r="30" spans="1:6" ht="42.75" x14ac:dyDescent="0.25">
      <c r="A30" s="86" t="s">
        <v>192</v>
      </c>
      <c r="B30" s="65" t="s">
        <v>119</v>
      </c>
      <c r="C30" s="75">
        <v>44902</v>
      </c>
      <c r="D30" s="75">
        <v>44902</v>
      </c>
      <c r="E30" s="66" t="s">
        <v>125</v>
      </c>
      <c r="F30" s="67" t="s">
        <v>158</v>
      </c>
    </row>
    <row r="31" spans="1:6" ht="15" x14ac:dyDescent="0.25">
      <c r="A31" s="86" t="s">
        <v>193</v>
      </c>
      <c r="B31" s="65" t="s">
        <v>114</v>
      </c>
      <c r="C31" s="75">
        <v>44908</v>
      </c>
      <c r="D31" s="75">
        <v>44908</v>
      </c>
      <c r="E31" s="66" t="s">
        <v>112</v>
      </c>
      <c r="F31" s="67"/>
    </row>
    <row r="32" spans="1:6" ht="28.5" x14ac:dyDescent="0.25">
      <c r="A32" s="86" t="s">
        <v>194</v>
      </c>
      <c r="B32" s="65" t="s">
        <v>139</v>
      </c>
      <c r="C32" s="75">
        <v>44915</v>
      </c>
      <c r="D32" s="75">
        <v>44915</v>
      </c>
      <c r="E32" s="66" t="s">
        <v>138</v>
      </c>
      <c r="F32" s="67"/>
    </row>
    <row r="33" spans="1:6" ht="28.5" x14ac:dyDescent="0.25">
      <c r="A33" s="86" t="s">
        <v>195</v>
      </c>
      <c r="B33" s="65" t="s">
        <v>151</v>
      </c>
      <c r="C33" s="75">
        <v>44915</v>
      </c>
      <c r="D33" s="75">
        <v>45016</v>
      </c>
      <c r="E33" s="66" t="s">
        <v>148</v>
      </c>
      <c r="F33" s="67"/>
    </row>
    <row r="34" spans="1:6" ht="28.5" x14ac:dyDescent="0.25">
      <c r="A34" s="86" t="s">
        <v>196</v>
      </c>
      <c r="B34" s="65" t="s">
        <v>141</v>
      </c>
      <c r="C34" s="75">
        <v>44916</v>
      </c>
      <c r="D34" s="75">
        <v>44926</v>
      </c>
      <c r="E34" s="66" t="s">
        <v>142</v>
      </c>
      <c r="F34" s="67"/>
    </row>
    <row r="35" spans="1:6" ht="28.5" x14ac:dyDescent="0.25">
      <c r="A35" s="86" t="s">
        <v>197</v>
      </c>
      <c r="B35" s="65" t="s">
        <v>147</v>
      </c>
      <c r="C35" s="75">
        <v>44916</v>
      </c>
      <c r="D35" s="75">
        <v>44943</v>
      </c>
      <c r="E35" s="66" t="s">
        <v>148</v>
      </c>
      <c r="F35" s="67"/>
    </row>
    <row r="36" spans="1:6" ht="28.5" x14ac:dyDescent="0.25">
      <c r="A36" s="86" t="s">
        <v>198</v>
      </c>
      <c r="B36" s="65" t="s">
        <v>149</v>
      </c>
      <c r="C36" s="75">
        <v>44934</v>
      </c>
      <c r="D36" s="75">
        <v>44957</v>
      </c>
      <c r="E36" s="66" t="s">
        <v>112</v>
      </c>
      <c r="F36" s="67"/>
    </row>
    <row r="37" spans="1:6" ht="28.5" x14ac:dyDescent="0.25">
      <c r="A37" s="86" t="s">
        <v>199</v>
      </c>
      <c r="B37" s="65" t="s">
        <v>162</v>
      </c>
      <c r="C37" s="75">
        <v>44941</v>
      </c>
      <c r="D37" s="75" t="s">
        <v>153</v>
      </c>
      <c r="E37" s="66" t="s">
        <v>122</v>
      </c>
      <c r="F37" s="67"/>
    </row>
    <row r="38" spans="1:6" ht="28.5" x14ac:dyDescent="0.25">
      <c r="A38" s="86" t="s">
        <v>200</v>
      </c>
      <c r="B38" s="65" t="s">
        <v>150</v>
      </c>
      <c r="C38" s="75">
        <v>44946</v>
      </c>
      <c r="D38" s="75">
        <v>44985</v>
      </c>
      <c r="E38" s="66" t="s">
        <v>112</v>
      </c>
      <c r="F38" s="67"/>
    </row>
    <row r="39" spans="1:6" ht="42.75" x14ac:dyDescent="0.25">
      <c r="A39" s="86" t="s">
        <v>201</v>
      </c>
      <c r="B39" s="65" t="s">
        <v>115</v>
      </c>
      <c r="C39" s="75">
        <v>44986</v>
      </c>
      <c r="D39" s="75">
        <v>45000</v>
      </c>
      <c r="E39" s="66" t="s">
        <v>125</v>
      </c>
      <c r="F39" s="67"/>
    </row>
    <row r="40" spans="1:6" ht="42.75" x14ac:dyDescent="0.25">
      <c r="A40" s="86" t="s">
        <v>202</v>
      </c>
      <c r="B40" s="65" t="s">
        <v>166</v>
      </c>
      <c r="C40" s="75">
        <v>44986</v>
      </c>
      <c r="D40" s="75">
        <v>45108</v>
      </c>
      <c r="E40" s="66" t="s">
        <v>125</v>
      </c>
      <c r="F40" s="67"/>
    </row>
    <row r="41" spans="1:6" ht="28.5" x14ac:dyDescent="0.25">
      <c r="A41" s="86" t="s">
        <v>203</v>
      </c>
      <c r="B41" s="65" t="s">
        <v>154</v>
      </c>
      <c r="C41" s="75">
        <v>45047</v>
      </c>
      <c r="D41" s="75" t="s">
        <v>155</v>
      </c>
      <c r="E41" s="66" t="s">
        <v>160</v>
      </c>
      <c r="F41" s="67"/>
    </row>
    <row r="42" spans="1:6" ht="42.75" x14ac:dyDescent="0.25">
      <c r="A42" s="86" t="s">
        <v>204</v>
      </c>
      <c r="B42" s="65" t="s">
        <v>156</v>
      </c>
      <c r="C42" s="75">
        <v>45139</v>
      </c>
      <c r="D42" s="75">
        <v>45170</v>
      </c>
      <c r="E42" s="66" t="s">
        <v>138</v>
      </c>
      <c r="F42" s="67"/>
    </row>
    <row r="43" spans="1:6" ht="28.5" x14ac:dyDescent="0.25">
      <c r="A43" s="86" t="s">
        <v>205</v>
      </c>
      <c r="B43" s="65" t="s">
        <v>157</v>
      </c>
      <c r="C43" s="75">
        <v>45170</v>
      </c>
      <c r="D43" s="75">
        <v>45186</v>
      </c>
      <c r="E43" s="66" t="s">
        <v>142</v>
      </c>
      <c r="F43" s="67"/>
    </row>
    <row r="44" spans="1:6" ht="15" thickBot="1" x14ac:dyDescent="0.3">
      <c r="A44" s="68"/>
      <c r="B44" s="69"/>
      <c r="C44" s="77"/>
      <c r="D44" s="77"/>
      <c r="E44" s="70"/>
      <c r="F44" s="71"/>
    </row>
  </sheetData>
  <sortState ref="A2:F44">
    <sortCondition ref="C2:C44"/>
  </sortState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Projekt költségvetés</vt:lpstr>
      <vt:lpstr>Költségvetés (nyilvános)</vt:lpstr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Buth Sándor</dc:creator>
  <cp:lastModifiedBy>Buth Sándor</cp:lastModifiedBy>
  <cp:lastPrinted>2023-01-10T22:15:35Z</cp:lastPrinted>
  <dcterms:created xsi:type="dcterms:W3CDTF">2022-12-21T21:12:25Z</dcterms:created>
  <dcterms:modified xsi:type="dcterms:W3CDTF">2023-01-12T14:11:08Z</dcterms:modified>
</cp:coreProperties>
</file>